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rssed-my.sharepoint.com/personal/owensmv_rss_k12_nc_us/Documents/Documents/Masters/Travel Forms/"/>
    </mc:Choice>
  </mc:AlternateContent>
  <xr:revisionPtr revIDLastSave="8" documentId="8_{EDAE1B93-2AAE-49E9-8680-3B1E3CF8011B}" xr6:coauthVersionLast="47" xr6:coauthVersionMax="47" xr10:uidLastSave="{441EA23E-9CCA-49B8-A870-A59AB25349ED}"/>
  <bookViews>
    <workbookView xWindow="-120" yWindow="-120" windowWidth="29040" windowHeight="15840" xr2:uid="{00000000-000D-0000-FFFF-FFFF00000000}"/>
  </bookViews>
  <sheets>
    <sheet name="Reimb. Front" sheetId="1" r:id="rId1"/>
    <sheet name="School Mileage" sheetId="2" state="hidden" r:id="rId2"/>
    <sheet name="Sheet9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AK36" i="2"/>
  <c r="AK35" i="2"/>
  <c r="AJ35" i="2"/>
  <c r="AJ34" i="2"/>
  <c r="AI34" i="2"/>
  <c r="AJ33" i="2"/>
  <c r="AI33" i="2"/>
  <c r="AH33" i="2"/>
  <c r="AJ32" i="2"/>
  <c r="AI32" i="2"/>
  <c r="AH32" i="2"/>
  <c r="AG32" i="2"/>
  <c r="AJ31" i="2"/>
  <c r="AI31" i="2"/>
  <c r="AH31" i="2"/>
  <c r="AG31" i="2"/>
  <c r="AF31" i="2"/>
  <c r="AJ30" i="2"/>
  <c r="AI30" i="2"/>
  <c r="AH30" i="2"/>
  <c r="AG30" i="2"/>
  <c r="AF30" i="2"/>
  <c r="AE30" i="2"/>
  <c r="AJ29" i="2"/>
  <c r="AI29" i="2"/>
  <c r="AH29" i="2"/>
  <c r="AG29" i="2"/>
  <c r="AF29" i="2"/>
  <c r="AE29" i="2"/>
  <c r="AD29" i="2"/>
  <c r="AJ28" i="2"/>
  <c r="AI28" i="2"/>
  <c r="AH28" i="2"/>
  <c r="AG28" i="2"/>
  <c r="AF28" i="2"/>
  <c r="AE28" i="2"/>
  <c r="AD28" i="2"/>
  <c r="AC28" i="2"/>
  <c r="AJ27" i="2"/>
  <c r="AI27" i="2"/>
  <c r="AH27" i="2"/>
  <c r="AG27" i="2"/>
  <c r="AF27" i="2"/>
  <c r="AE27" i="2"/>
  <c r="AD27" i="2"/>
  <c r="AC27" i="2"/>
  <c r="AB27" i="2"/>
  <c r="AJ26" i="2"/>
  <c r="AI26" i="2"/>
  <c r="AH26" i="2"/>
  <c r="AG26" i="2"/>
  <c r="AF26" i="2"/>
  <c r="AE26" i="2"/>
  <c r="AD26" i="2"/>
  <c r="AC26" i="2"/>
  <c r="AB26" i="2"/>
  <c r="AA26" i="2"/>
  <c r="AJ25" i="2"/>
  <c r="AI25" i="2"/>
  <c r="AH25" i="2"/>
  <c r="AG25" i="2"/>
  <c r="AF25" i="2"/>
  <c r="AE25" i="2"/>
  <c r="AD25" i="2"/>
  <c r="AC25" i="2"/>
  <c r="AB25" i="2"/>
  <c r="AA25" i="2"/>
  <c r="Z25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C37" i="2" s="1"/>
  <c r="G132" i="1"/>
  <c r="G47" i="1" s="1"/>
  <c r="G48" i="1" s="1"/>
  <c r="G56" i="1" s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132" i="1" s="1"/>
  <c r="E47" i="1" s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AK33" i="2" l="1"/>
  <c r="AK25" i="2"/>
  <c r="AD37" i="2"/>
  <c r="AA37" i="2"/>
  <c r="AK22" i="2"/>
  <c r="O37" i="2"/>
  <c r="E37" i="2"/>
  <c r="R37" i="2"/>
  <c r="AK6" i="2"/>
  <c r="F37" i="2"/>
  <c r="AK29" i="2"/>
  <c r="E48" i="1"/>
  <c r="G55" i="1" s="1"/>
  <c r="G58" i="1" s="1"/>
  <c r="AK2" i="2"/>
  <c r="P37" i="2"/>
  <c r="AB37" i="2"/>
  <c r="AK23" i="2"/>
  <c r="AK24" i="2"/>
  <c r="AK30" i="2"/>
  <c r="Q37" i="2"/>
  <c r="AC37" i="2"/>
  <c r="L37" i="2"/>
  <c r="X37" i="2"/>
  <c r="AJ37" i="2"/>
  <c r="AK26" i="2"/>
  <c r="I37" i="2"/>
  <c r="U37" i="2"/>
  <c r="AK7" i="2"/>
  <c r="AK9" i="2"/>
  <c r="AK15" i="2"/>
  <c r="AK18" i="2"/>
  <c r="AK5" i="2"/>
  <c r="AK31" i="2"/>
  <c r="AK34" i="2"/>
  <c r="AK20" i="2"/>
  <c r="J37" i="2"/>
  <c r="V37" i="2"/>
  <c r="AH37" i="2"/>
  <c r="AK4" i="2"/>
  <c r="AK11" i="2"/>
  <c r="AK12" i="2"/>
  <c r="AK13" i="2"/>
  <c r="AK21" i="2"/>
  <c r="AK10" i="2"/>
  <c r="K37" i="2"/>
  <c r="W37" i="2"/>
  <c r="AI37" i="2"/>
  <c r="AK14" i="2"/>
  <c r="AK28" i="2"/>
  <c r="AG37" i="2"/>
  <c r="M37" i="2"/>
  <c r="Y37" i="2"/>
  <c r="AK3" i="2"/>
  <c r="H37" i="2"/>
  <c r="T37" i="2"/>
  <c r="AF37" i="2"/>
  <c r="AK8" i="2"/>
  <c r="AK32" i="2"/>
  <c r="G37" i="2"/>
  <c r="S37" i="2"/>
  <c r="AE37" i="2"/>
  <c r="AK16" i="2"/>
  <c r="AK17" i="2"/>
  <c r="N37" i="2"/>
  <c r="Z37" i="2"/>
  <c r="AK19" i="2"/>
  <c r="AK27" i="2"/>
  <c r="D37" i="2"/>
  <c r="AK38" i="2" l="1"/>
  <c r="AK37" i="2"/>
</calcChain>
</file>

<file path=xl/sharedStrings.xml><?xml version="1.0" encoding="utf-8"?>
<sst xmlns="http://schemas.openxmlformats.org/spreadsheetml/2006/main" count="212" uniqueCount="130">
  <si>
    <t>Rowan - Salisbury School System</t>
  </si>
  <si>
    <r>
      <rPr>
        <b/>
        <sz val="14"/>
        <color theme="1"/>
        <rFont val="Arial"/>
      </rPr>
      <t xml:space="preserve">Request for Reimbursement of </t>
    </r>
    <r>
      <rPr>
        <b/>
        <sz val="16"/>
        <color theme="1"/>
        <rFont val="Arial"/>
      </rPr>
      <t>DAILY TRAVEL</t>
    </r>
    <r>
      <rPr>
        <b/>
        <sz val="14"/>
        <color theme="1"/>
        <rFont val="Arial"/>
      </rPr>
      <t xml:space="preserve"> </t>
    </r>
  </si>
  <si>
    <t xml:space="preserve">                         </t>
  </si>
  <si>
    <t>(Please print clearly)</t>
  </si>
  <si>
    <t>Employee No (last 6):</t>
  </si>
  <si>
    <t>Vendor No:</t>
  </si>
  <si>
    <t>Name:</t>
  </si>
  <si>
    <t>Home</t>
  </si>
  <si>
    <t>Position</t>
  </si>
  <si>
    <t>Address</t>
  </si>
  <si>
    <t>School</t>
  </si>
  <si>
    <t>Please select the locations from the drop down menu for "From" and "To"</t>
  </si>
  <si>
    <t>Date (MM/DD/YYYY)</t>
  </si>
  <si>
    <t>From</t>
  </si>
  <si>
    <t>To</t>
  </si>
  <si>
    <t>Purpose</t>
  </si>
  <si>
    <t>Miles
Traveled</t>
  </si>
  <si>
    <t>Other Expenses (No Meals)</t>
  </si>
  <si>
    <t>Description</t>
  </si>
  <si>
    <t>Amount</t>
  </si>
  <si>
    <t xml:space="preserve"> </t>
  </si>
  <si>
    <t>Please include any Non-RSS Facility related daily travel on page 2, which can be found by scrolling down:</t>
  </si>
  <si>
    <t>Totals From Back of This Form</t>
  </si>
  <si>
    <t>NOTE: Mileage measured from worksite (home base or 1st destination) or home, whichever is less (includes weekend travel).</t>
  </si>
  <si>
    <t>Note: Original Receipts Required for Reimbursements.</t>
  </si>
  <si>
    <t xml:space="preserve">Note:  A conference program, meeting agenda or course syllabus </t>
  </si>
  <si>
    <t xml:space="preserve">must accompany all requests for reimbursement if applicable. </t>
  </si>
  <si>
    <t>I hereby certify that the information submitted on this form is true</t>
  </si>
  <si>
    <t xml:space="preserve">   Per-mile Allowable Rate:</t>
  </si>
  <si>
    <t>and accurate to the best of my knowledge.</t>
  </si>
  <si>
    <t>Employee Signature:</t>
  </si>
  <si>
    <t xml:space="preserve">   Total Miles X Per-mile Rate</t>
  </si>
  <si>
    <t>Date:</t>
  </si>
  <si>
    <t xml:space="preserve">   Other Expenses</t>
  </si>
  <si>
    <t>Budget/Account Code:</t>
  </si>
  <si>
    <t>Supervisor Signature:</t>
  </si>
  <si>
    <t xml:space="preserve">  Total Reimb. Request:</t>
  </si>
  <si>
    <t xml:space="preserve">     </t>
  </si>
  <si>
    <t>THIS INSTRUMENT HAS BEEN PREAUDITED IN THE MANNER REQUIRED BY THE SCHOOL BUDGET AND FISCAL CONTROL ACT</t>
  </si>
  <si>
    <t>_________________________________</t>
  </si>
  <si>
    <t>______________</t>
  </si>
  <si>
    <t>_______________</t>
  </si>
  <si>
    <t>Asst. Supt. Or Designee Approval:</t>
  </si>
  <si>
    <t>Important: Reimbursement requests must be turned in promptly and on a monthly basis. Late requests for reimbursement may be denied. If mileage is being paid out of more than one budget code, use separate forms for each budget code.</t>
  </si>
  <si>
    <t>Date</t>
  </si>
  <si>
    <t>Please include any Non-RSS Facility related daily travel below:</t>
  </si>
  <si>
    <t>Totals (copy these to the front of this form above)</t>
  </si>
  <si>
    <t>Bostian Elementary</t>
  </si>
  <si>
    <t>Erwin Middle</t>
  </si>
  <si>
    <t>China Grove Elementary</t>
  </si>
  <si>
    <t>China Grove Middle</t>
  </si>
  <si>
    <t>Corriher-Lipe Middle</t>
  </si>
  <si>
    <t>East Rowan High</t>
  </si>
  <si>
    <t>Granite Quarry Elementary</t>
  </si>
  <si>
    <t>Hurley Elementary</t>
  </si>
  <si>
    <t>Knollwood Elementary</t>
  </si>
  <si>
    <t>Landis Elementary</t>
  </si>
  <si>
    <t>Millbridge Elementary</t>
  </si>
  <si>
    <t>Morgan Elementary</t>
  </si>
  <si>
    <t>Mt. Ulla Elementary</t>
  </si>
  <si>
    <t>North Rowan Elementary</t>
  </si>
  <si>
    <t>North Rowan High</t>
  </si>
  <si>
    <t>North Rowan Middle</t>
  </si>
  <si>
    <t>Rockwell Elementary</t>
  </si>
  <si>
    <t>South Rowan High</t>
  </si>
  <si>
    <t>West Rowan High</t>
  </si>
  <si>
    <t>West Rowan Middle</t>
  </si>
  <si>
    <t>Salisbury High</t>
  </si>
  <si>
    <t>Overton Elementary</t>
  </si>
  <si>
    <t>Isenberg Elementary</t>
  </si>
  <si>
    <t>Hanford Dole Elementary</t>
  </si>
  <si>
    <t>RSS Transportation</t>
  </si>
  <si>
    <t>Henderson High</t>
  </si>
  <si>
    <t>Southeast Middle</t>
  </si>
  <si>
    <t>Shive Elementary</t>
  </si>
  <si>
    <t>Jesse Carson High</t>
  </si>
  <si>
    <t>Koontz Elementary</t>
  </si>
  <si>
    <t>Wallace Educational Forum</t>
  </si>
  <si>
    <t>Rowan Early College</t>
  </si>
  <si>
    <t>Horizons/Summit</t>
  </si>
  <si>
    <t>Carter Warehouse</t>
  </si>
  <si>
    <t>West Rowan Elementary</t>
  </si>
  <si>
    <t>HENDERSON INDEPENDENT HIGH SCHOOL</t>
  </si>
  <si>
    <t>BOSTIAN ELEMENTARY SCHOOL</t>
  </si>
  <si>
    <t>C C ERWIN MIDDLE SCHOOL</t>
  </si>
  <si>
    <t>OVERTON ELEMENTARY SCHOOL</t>
  </si>
  <si>
    <t>CHINA GROVE ELEMENTARY SCHOOL</t>
  </si>
  <si>
    <t>CHINA GROVE MIDDLE SCHOOL</t>
  </si>
  <si>
    <t>CLEVELAND ELEMENTARY SCHOOL</t>
  </si>
  <si>
    <t>CORRIHER-LIPE MIDDLE SCHOOL</t>
  </si>
  <si>
    <t>EAST ROWAN HIGH SCHOOL</t>
  </si>
  <si>
    <t>ELIZABETH KOONTZ ELEMENTARY SCHOOL</t>
  </si>
  <si>
    <t>ETHAN SHIVE ELEMENTARY SCHOOL</t>
  </si>
  <si>
    <t>ENOCHVILLE ELEMENTARY SCHOOL</t>
  </si>
  <si>
    <t>FAITH ELEMENTARY SCHOOL</t>
  </si>
  <si>
    <t>GRANITE QUARRY ELEMENTARY SCHOOL</t>
  </si>
  <si>
    <t>ISENBERG ELEMENTARY SCHOOL</t>
  </si>
  <si>
    <t>HANFORD DOLE ELEMENTARY SCHOOL</t>
  </si>
  <si>
    <t>HURLEY ELEMENTARY SCHOOL</t>
  </si>
  <si>
    <t>JESSE CARSON HIGH SCHOOL</t>
  </si>
  <si>
    <t>KNOLLWOOD ELEMENTARY SCHOOL</t>
  </si>
  <si>
    <t>KNOX MIDDLE SCHOOL</t>
  </si>
  <si>
    <t>LANDIS ELEMENTARY SCHOOL</t>
  </si>
  <si>
    <t>MILLBRIDGE ELEMENTARY SCHOOL</t>
  </si>
  <si>
    <t>MORGAN ELEMENTARY SCHOOL</t>
  </si>
  <si>
    <t>MT ULLA ELEMENTARY SCHOOL</t>
  </si>
  <si>
    <t>NORTH ROWAN ELEMENTARY SCHOOL</t>
  </si>
  <si>
    <t>NORTH ROWAN HIGH SCHOOL</t>
  </si>
  <si>
    <t>NORTH ROWAN MIDDLE SCHOOL</t>
  </si>
  <si>
    <t>ROCKWELL ELEMENTARY SCHOOL</t>
  </si>
  <si>
    <t>ROWAN COUNTY EARLY COLLEGE</t>
  </si>
  <si>
    <t>SALISBURY HIGH SCHOOL</t>
  </si>
  <si>
    <t>SOUTHEAST MIDDLE SCHOOL</t>
  </si>
  <si>
    <t>SOUTH ROWAN HIGH SCHOOL</t>
  </si>
  <si>
    <t>WEST ROWAN HIGH SCHOOL</t>
  </si>
  <si>
    <t>WEST ROWAN MIDDLE SCHOOL</t>
  </si>
  <si>
    <t>WOODLEAF ELEMENTARY SCHOOL</t>
  </si>
  <si>
    <t>WALLACE FORUM</t>
  </si>
  <si>
    <t>TRANSPORTATION</t>
  </si>
  <si>
    <t>TECHNOLOGY</t>
  </si>
  <si>
    <t>STUDENT SERVICES</t>
  </si>
  <si>
    <t>SCHOOL BOARD</t>
  </si>
  <si>
    <t>EXCEPTIONAL CHILDREN</t>
  </si>
  <si>
    <t>CN SUBSTITUTE</t>
  </si>
  <si>
    <t>BUS DRIVER SUBSTITUTE</t>
  </si>
  <si>
    <t>CUSTODIAN SUBSTITUTE</t>
  </si>
  <si>
    <t>HORIZON'S</t>
  </si>
  <si>
    <t>SUBSTITUTE</t>
  </si>
  <si>
    <t>(Form is valid ONLY for travel from January, 2025 - June 30, 2025)</t>
  </si>
  <si>
    <t>(Form is valid ONLY for travel from January 1, 2025 - June 30,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</si>
</sst>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mm/dd/yy"/>
    <numFmt numFmtId="166" formatCode="_(* #,##0.00_);_(* \(#,##0.00\);_(* \-??_);_(@_)"/>
    <numFmt numFmtId="167" formatCode="_(\$* #,##0.000_);_(\$* \(#,##0.000\);_(\$* \-???_);_(@_)"/>
    <numFmt numFmtId="168" formatCode="_(\$* #,##0.00_);_(\$* \(#,##0.00\);_(\$* \-??_);_(@_)"/>
  </numFmts>
  <fonts count="28" x14ac:knownFonts="1">
    <font>
      <sz val="10"/>
      <color rgb="FF000000"/>
      <name val="Arial"/>
      <scheme val="minor"/>
    </font>
    <font>
      <b/>
      <sz val="16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i/>
      <sz val="9"/>
      <color theme="1"/>
      <name val="Arial"/>
    </font>
    <font>
      <i/>
      <sz val="8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b/>
      <i/>
      <sz val="11"/>
      <color theme="1"/>
      <name val="Arial"/>
    </font>
    <font>
      <b/>
      <i/>
      <sz val="10"/>
      <color theme="1"/>
      <name val="Arial"/>
    </font>
    <font>
      <sz val="8"/>
      <color theme="1"/>
      <name val="Arial"/>
    </font>
    <font>
      <sz val="9"/>
      <color theme="1"/>
      <name val="Arial"/>
    </font>
    <font>
      <u/>
      <sz val="10"/>
      <color theme="1"/>
      <name val="Arial"/>
    </font>
    <font>
      <b/>
      <sz val="10"/>
      <color rgb="FFFF0000"/>
      <name val="Arial"/>
    </font>
    <font>
      <b/>
      <sz val="8"/>
      <color rgb="FFFF0000"/>
      <name val="Arial"/>
    </font>
    <font>
      <i/>
      <sz val="11"/>
      <color theme="1"/>
      <name val="Arial"/>
    </font>
    <font>
      <b/>
      <sz val="9"/>
      <color theme="1"/>
      <name val="Arial"/>
    </font>
    <font>
      <b/>
      <sz val="12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Arial"/>
      <scheme val="minor"/>
    </font>
    <font>
      <b/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C0"/>
        <bgColor rgb="FFBFBFC0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FFE599"/>
        <bgColor rgb="FFFFE599"/>
      </patternFill>
    </fill>
    <fill>
      <patternFill patternType="solid">
        <fgColor rgb="FFFFE598"/>
        <bgColor rgb="FFFFE598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3" borderId="16" xfId="0" applyFont="1" applyFill="1" applyBorder="1"/>
    <xf numFmtId="0" fontId="10" fillId="0" borderId="4" xfId="0" applyFont="1" applyBorder="1" applyAlignment="1">
      <alignment horizontal="center"/>
    </xf>
    <xf numFmtId="165" fontId="2" fillId="0" borderId="4" xfId="0" applyNumberFormat="1" applyFont="1" applyBorder="1"/>
    <xf numFmtId="0" fontId="2" fillId="0" borderId="1" xfId="0" applyFont="1" applyBorder="1"/>
    <xf numFmtId="166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6" fontId="2" fillId="0" borderId="4" xfId="0" applyNumberFormat="1" applyFont="1" applyBorder="1"/>
    <xf numFmtId="0" fontId="11" fillId="4" borderId="4" xfId="0" applyFont="1" applyFill="1" applyBorder="1"/>
    <xf numFmtId="166" fontId="2" fillId="0" borderId="3" xfId="0" applyNumberFormat="1" applyFont="1" applyBorder="1"/>
    <xf numFmtId="0" fontId="12" fillId="0" borderId="0" xfId="0" applyFont="1"/>
    <xf numFmtId="166" fontId="12" fillId="0" borderId="4" xfId="0" applyNumberFormat="1" applyFont="1" applyBorder="1" applyAlignment="1">
      <alignment horizontal="center"/>
    </xf>
    <xf numFmtId="0" fontId="13" fillId="4" borderId="4" xfId="0" applyFont="1" applyFill="1" applyBorder="1"/>
    <xf numFmtId="166" fontId="12" fillId="0" borderId="4" xfId="0" applyNumberFormat="1" applyFont="1" applyBorder="1"/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0" xfId="0" applyFont="1"/>
    <xf numFmtId="0" fontId="15" fillId="0" borderId="6" xfId="0" applyFont="1" applyBorder="1"/>
    <xf numFmtId="0" fontId="16" fillId="0" borderId="5" xfId="0" applyFont="1" applyBorder="1"/>
    <xf numFmtId="0" fontId="16" fillId="0" borderId="7" xfId="0" applyFont="1" applyBorder="1"/>
    <xf numFmtId="0" fontId="17" fillId="0" borderId="0" xfId="0" applyFont="1"/>
    <xf numFmtId="0" fontId="17" fillId="0" borderId="0" xfId="0" applyFont="1" applyAlignment="1">
      <alignment horizontal="right"/>
    </xf>
    <xf numFmtId="167" fontId="18" fillId="0" borderId="0" xfId="0" applyNumberFormat="1" applyFont="1"/>
    <xf numFmtId="0" fontId="15" fillId="0" borderId="8" xfId="0" applyFont="1" applyBorder="1"/>
    <xf numFmtId="0" fontId="16" fillId="0" borderId="0" xfId="0" applyFont="1"/>
    <xf numFmtId="0" fontId="16" fillId="0" borderId="9" xfId="0" applyFont="1" applyBorder="1"/>
    <xf numFmtId="0" fontId="7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168" fontId="2" fillId="0" borderId="0" xfId="0" applyNumberFormat="1" applyFont="1"/>
    <xf numFmtId="168" fontId="2" fillId="0" borderId="20" xfId="0" applyNumberFormat="1" applyFont="1" applyBorder="1"/>
    <xf numFmtId="0" fontId="7" fillId="0" borderId="8" xfId="0" applyFont="1" applyBorder="1" applyAlignment="1">
      <alignment wrapText="1"/>
    </xf>
    <xf numFmtId="0" fontId="2" fillId="0" borderId="9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8" fontId="10" fillId="0" borderId="21" xfId="0" applyNumberFormat="1" applyFont="1" applyBorder="1"/>
    <xf numFmtId="0" fontId="16" fillId="0" borderId="8" xfId="0" applyFont="1" applyBorder="1" applyAlignment="1">
      <alignment vertical="center"/>
    </xf>
    <xf numFmtId="0" fontId="5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0" xfId="0" applyFont="1"/>
    <xf numFmtId="0" fontId="19" fillId="0" borderId="0" xfId="0" applyFont="1"/>
    <xf numFmtId="0" fontId="20" fillId="0" borderId="0" xfId="0" applyFon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0" fontId="10" fillId="0" borderId="8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6" xfId="0" applyFont="1" applyBorder="1"/>
    <xf numFmtId="166" fontId="2" fillId="0" borderId="17" xfId="0" applyNumberFormat="1" applyFont="1" applyBorder="1" applyAlignment="1">
      <alignment horizontal="center"/>
    </xf>
    <xf numFmtId="0" fontId="2" fillId="0" borderId="17" xfId="0" applyFont="1" applyBorder="1"/>
    <xf numFmtId="166" fontId="2" fillId="0" borderId="17" xfId="0" applyNumberFormat="1" applyFont="1" applyBorder="1"/>
    <xf numFmtId="168" fontId="2" fillId="0" borderId="4" xfId="0" applyNumberFormat="1" applyFont="1" applyBorder="1"/>
    <xf numFmtId="0" fontId="23" fillId="0" borderId="17" xfId="0" applyFont="1" applyBorder="1"/>
    <xf numFmtId="0" fontId="24" fillId="5" borderId="1" xfId="0" applyFont="1" applyFill="1" applyBorder="1"/>
    <xf numFmtId="0" fontId="24" fillId="5" borderId="4" xfId="0" applyFont="1" applyFill="1" applyBorder="1"/>
    <xf numFmtId="0" fontId="23" fillId="0" borderId="0" xfId="0" applyFont="1"/>
    <xf numFmtId="2" fontId="25" fillId="6" borderId="21" xfId="0" applyNumberFormat="1" applyFont="1" applyFill="1" applyBorder="1" applyAlignment="1">
      <alignment horizontal="center"/>
    </xf>
    <xf numFmtId="2" fontId="25" fillId="7" borderId="7" xfId="0" applyNumberFormat="1" applyFont="1" applyFill="1" applyBorder="1" applyAlignment="1">
      <alignment horizontal="center"/>
    </xf>
    <xf numFmtId="2" fontId="25" fillId="7" borderId="4" xfId="0" applyNumberFormat="1" applyFont="1" applyFill="1" applyBorder="1" applyAlignment="1">
      <alignment horizontal="center"/>
    </xf>
    <xf numFmtId="2" fontId="2" fillId="0" borderId="16" xfId="0" applyNumberFormat="1" applyFont="1" applyBorder="1"/>
    <xf numFmtId="2" fontId="25" fillId="8" borderId="10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25" fillId="7" borderId="3" xfId="0" applyNumberFormat="1" applyFont="1" applyFill="1" applyBorder="1" applyAlignment="1">
      <alignment horizontal="center"/>
    </xf>
    <xf numFmtId="2" fontId="25" fillId="9" borderId="10" xfId="0" applyNumberFormat="1" applyFont="1" applyFill="1" applyBorder="1" applyAlignment="1">
      <alignment horizontal="center"/>
    </xf>
    <xf numFmtId="2" fontId="25" fillId="9" borderId="4" xfId="0" applyNumberFormat="1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9" borderId="4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25" fillId="8" borderId="24" xfId="0" applyFont="1" applyFill="1" applyBorder="1" applyAlignment="1">
      <alignment horizontal="center"/>
    </xf>
    <xf numFmtId="2" fontId="2" fillId="0" borderId="0" xfId="0" applyNumberFormat="1" applyFont="1"/>
    <xf numFmtId="2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14" fontId="8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10" fillId="0" borderId="17" xfId="0" applyFont="1" applyBorder="1" applyAlignment="1">
      <alignment horizontal="center" wrapText="1"/>
    </xf>
    <xf numFmtId="0" fontId="9" fillId="0" borderId="19" xfId="0" applyFont="1" applyBorder="1"/>
    <xf numFmtId="0" fontId="10" fillId="0" borderId="1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1" xfId="0" applyFont="1" applyBorder="1"/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/>
    <xf numFmtId="0" fontId="10" fillId="0" borderId="22" xfId="0" applyFont="1" applyBorder="1" applyAlignment="1">
      <alignment horizontal="center"/>
    </xf>
    <xf numFmtId="0" fontId="9" fillId="0" borderId="23" xfId="0" applyFont="1" applyBorder="1"/>
    <xf numFmtId="0" fontId="6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7" fillId="0" borderId="0" xfId="0" applyFont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4" fontId="8" fillId="2" borderId="6" xfId="0" applyNumberFormat="1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7" xfId="0" applyFont="1" applyBorder="1"/>
    <xf numFmtId="0" fontId="9" fillId="0" borderId="10" xfId="0" applyFont="1" applyBorder="1"/>
    <xf numFmtId="0" fontId="9" fillId="0" borderId="12" xfId="0" applyFont="1" applyBorder="1"/>
    <xf numFmtId="0" fontId="16" fillId="0" borderId="11" xfId="0" applyFont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8" fillId="0" borderId="8" xfId="0" applyFont="1" applyBorder="1"/>
    <xf numFmtId="0" fontId="9" fillId="0" borderId="9" xfId="0" applyFont="1" applyBorder="1"/>
    <xf numFmtId="0" fontId="2" fillId="0" borderId="10" xfId="0" applyFont="1" applyBorder="1"/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8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3467100</xdr:colOff>
      <xdr:row>62</xdr:row>
      <xdr:rowOff>85725</xdr:rowOff>
    </xdr:from>
    <xdr:ext cx="15811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4"/>
  <sheetViews>
    <sheetView showGridLines="0" tabSelected="1" topLeftCell="A108" workbookViewId="0">
      <selection activeCell="E94" sqref="E94"/>
    </sheetView>
  </sheetViews>
  <sheetFormatPr defaultColWidth="12.7109375" defaultRowHeight="15" customHeight="1" x14ac:dyDescent="0.2"/>
  <cols>
    <col min="1" max="1" width="17.140625" customWidth="1"/>
    <col min="2" max="3" width="25.140625" customWidth="1"/>
    <col min="4" max="4" width="26.28515625" customWidth="1"/>
    <col min="5" max="5" width="9.28515625" customWidth="1"/>
    <col min="6" max="6" width="21.28515625" customWidth="1"/>
    <col min="7" max="7" width="15.140625" customWidth="1"/>
    <col min="8" max="8" width="8.7109375" customWidth="1"/>
    <col min="9" max="27" width="8.7109375" hidden="1" customWidth="1"/>
  </cols>
  <sheetData>
    <row r="1" spans="1:27" ht="24.75" customHeight="1" x14ac:dyDescent="0.3">
      <c r="A1" s="126" t="s">
        <v>0</v>
      </c>
      <c r="B1" s="100"/>
      <c r="C1" s="100"/>
      <c r="D1" s="100"/>
      <c r="E1" s="100"/>
      <c r="F1" s="100"/>
      <c r="G1" s="10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customHeight="1" x14ac:dyDescent="0.3">
      <c r="A2" s="127" t="s">
        <v>1</v>
      </c>
      <c r="B2" s="100"/>
      <c r="C2" s="100"/>
      <c r="D2" s="100"/>
      <c r="E2" s="100"/>
      <c r="F2" s="100"/>
      <c r="G2" s="10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108" t="s">
        <v>128</v>
      </c>
      <c r="B3" s="100"/>
      <c r="C3" s="100"/>
      <c r="D3" s="100"/>
      <c r="E3" s="100"/>
      <c r="F3" s="100"/>
      <c r="G3" s="10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 x14ac:dyDescent="0.25">
      <c r="A4" s="2" t="s">
        <v>2</v>
      </c>
      <c r="B4" s="3" t="s">
        <v>3</v>
      </c>
      <c r="C4" s="3"/>
      <c r="D4" s="4"/>
      <c r="E4" s="4"/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6" t="s">
        <v>6</v>
      </c>
      <c r="B5" s="128"/>
      <c r="C5" s="91"/>
      <c r="D5" s="92"/>
      <c r="E5" s="6"/>
      <c r="F5" s="7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2">
      <c r="A6" s="6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 x14ac:dyDescent="0.2">
      <c r="A7" s="6" t="s">
        <v>7</v>
      </c>
      <c r="B7" s="129"/>
      <c r="C7" s="114"/>
      <c r="D7" s="115"/>
      <c r="E7" s="6" t="s">
        <v>8</v>
      </c>
      <c r="F7" s="124"/>
      <c r="G7" s="9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 x14ac:dyDescent="0.2">
      <c r="A8" s="6" t="s">
        <v>9</v>
      </c>
      <c r="B8" s="121"/>
      <c r="C8" s="100"/>
      <c r="D8" s="12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1"/>
      <c r="B9" s="123"/>
      <c r="C9" s="97"/>
      <c r="D9" s="117"/>
      <c r="E9" s="6" t="s">
        <v>10</v>
      </c>
      <c r="F9" s="124"/>
      <c r="G9" s="9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.5" hidden="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hidden="1" customHeight="1" x14ac:dyDescent="0.2">
      <c r="A11" s="10"/>
      <c r="B11" s="11"/>
      <c r="C11" s="11"/>
      <c r="D11" s="11"/>
      <c r="E11" s="11"/>
      <c r="F11" s="11"/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2">
      <c r="A12" s="13"/>
      <c r="B12" s="13"/>
      <c r="C12" s="13"/>
      <c r="D12" s="13"/>
      <c r="E12" s="13"/>
      <c r="F12" s="13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.75" customHeight="1" x14ac:dyDescent="0.2">
      <c r="A13" s="125" t="s">
        <v>11</v>
      </c>
      <c r="B13" s="91"/>
      <c r="C13" s="91"/>
      <c r="D13" s="91"/>
      <c r="E13" s="91"/>
      <c r="F13" s="91"/>
      <c r="G13" s="9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 x14ac:dyDescent="0.25">
      <c r="A14" s="93" t="s">
        <v>12</v>
      </c>
      <c r="B14" s="93" t="s">
        <v>13</v>
      </c>
      <c r="C14" s="93" t="s">
        <v>14</v>
      </c>
      <c r="D14" s="95" t="s">
        <v>15</v>
      </c>
      <c r="E14" s="109" t="s">
        <v>16</v>
      </c>
      <c r="F14" s="110" t="s">
        <v>17</v>
      </c>
      <c r="G14" s="9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5">
      <c r="A15" s="94"/>
      <c r="B15" s="94"/>
      <c r="C15" s="94"/>
      <c r="D15" s="94"/>
      <c r="E15" s="94"/>
      <c r="F15" s="14" t="s">
        <v>18</v>
      </c>
      <c r="G15" s="14" t="s">
        <v>19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15"/>
      <c r="B16" s="16"/>
      <c r="C16" s="16"/>
      <c r="D16" s="16"/>
      <c r="E16" s="17">
        <f>IFERROR(VLOOKUP($B16,'School Mileage'!$A$1:$AJ$36,MATCH($C16,'School Mileage'!$A$1:$AJ$1,0),0),0)</f>
        <v>0</v>
      </c>
      <c r="F16" s="18" t="s">
        <v>20</v>
      </c>
      <c r="G16" s="19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15"/>
      <c r="B17" s="16"/>
      <c r="C17" s="16"/>
      <c r="D17" s="16"/>
      <c r="E17" s="17">
        <f>IFERROR(VLOOKUP($B17,'School Mileage'!$A$1:$AJ$36,MATCH($C17,'School Mileage'!$A$1:$AJ$1,0),0),0)</f>
        <v>0</v>
      </c>
      <c r="F17" s="18" t="s">
        <v>20</v>
      </c>
      <c r="G17" s="19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15"/>
      <c r="B18" s="16"/>
      <c r="C18" s="16"/>
      <c r="D18" s="16"/>
      <c r="E18" s="17">
        <f>IFERROR(VLOOKUP($B18,'School Mileage'!$A$1:$AJ$36,MATCH($C18,'School Mileage'!$A$1:$AJ$1,0),0),0)</f>
        <v>0</v>
      </c>
      <c r="F18" s="18" t="s">
        <v>20</v>
      </c>
      <c r="G18" s="19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15"/>
      <c r="B19" s="16"/>
      <c r="C19" s="16"/>
      <c r="D19" s="16"/>
      <c r="E19" s="17">
        <f>IFERROR(VLOOKUP($B19,'School Mileage'!$A$1:$AJ$36,MATCH($C19,'School Mileage'!$A$1:$AJ$1,0),0),0)</f>
        <v>0</v>
      </c>
      <c r="F19" s="18" t="s">
        <v>20</v>
      </c>
      <c r="G19" s="19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15"/>
      <c r="B20" s="16"/>
      <c r="C20" s="16"/>
      <c r="D20" s="16"/>
      <c r="E20" s="17">
        <f>IFERROR(VLOOKUP($B20,'School Mileage'!$A$1:$AJ$36,MATCH($C20,'School Mileage'!$A$1:$AJ$1,0),0),0)</f>
        <v>0</v>
      </c>
      <c r="F20" s="18" t="s">
        <v>20</v>
      </c>
      <c r="G20" s="19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">
      <c r="A21" s="15"/>
      <c r="B21" s="16"/>
      <c r="C21" s="16"/>
      <c r="D21" s="16"/>
      <c r="E21" s="17">
        <f>IFERROR(VLOOKUP($B21,'School Mileage'!$A$1:$AJ$36,MATCH($C21,'School Mileage'!$A$1:$AJ$1,0),0),0)</f>
        <v>0</v>
      </c>
      <c r="F21" s="18" t="s">
        <v>20</v>
      </c>
      <c r="G21" s="19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">
      <c r="A22" s="15"/>
      <c r="B22" s="16"/>
      <c r="C22" s="16"/>
      <c r="D22" s="16"/>
      <c r="E22" s="17">
        <f>IFERROR(VLOOKUP($B22,'School Mileage'!$A$1:$AJ$36,MATCH($C22,'School Mileage'!$A$1:$AJ$1,0),0),0)</f>
        <v>0</v>
      </c>
      <c r="F22" s="18" t="s">
        <v>20</v>
      </c>
      <c r="G22" s="19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">
      <c r="A23" s="15"/>
      <c r="B23" s="16"/>
      <c r="C23" s="16"/>
      <c r="D23" s="16"/>
      <c r="E23" s="17">
        <f>IFERROR(VLOOKUP($B23,'School Mileage'!$A$1:$AJ$36,MATCH($C23,'School Mileage'!$A$1:$AJ$1,0),0),0)</f>
        <v>0</v>
      </c>
      <c r="F23" s="18" t="s">
        <v>20</v>
      </c>
      <c r="G23" s="19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">
      <c r="A24" s="15"/>
      <c r="B24" s="16"/>
      <c r="C24" s="16"/>
      <c r="D24" s="16"/>
      <c r="E24" s="17">
        <f>IFERROR(VLOOKUP($B24,'School Mileage'!$A$1:$AJ$36,MATCH($C24,'School Mileage'!$A$1:$AJ$1,0),0),0)</f>
        <v>0</v>
      </c>
      <c r="F24" s="18" t="s">
        <v>20</v>
      </c>
      <c r="G24" s="19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">
      <c r="A25" s="15"/>
      <c r="B25" s="16"/>
      <c r="C25" s="16"/>
      <c r="D25" s="16"/>
      <c r="E25" s="17">
        <f>IFERROR(VLOOKUP($B25,'School Mileage'!$A$1:$AJ$36,MATCH($C25,'School Mileage'!$A$1:$AJ$1,0),0),0)</f>
        <v>0</v>
      </c>
      <c r="F25" s="18" t="s">
        <v>20</v>
      </c>
      <c r="G25" s="19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">
      <c r="A26" s="15"/>
      <c r="B26" s="16"/>
      <c r="C26" s="16"/>
      <c r="D26" s="16"/>
      <c r="E26" s="17">
        <f>IFERROR(VLOOKUP($B26,'School Mileage'!$A$1:$AJ$36,MATCH($C26,'School Mileage'!$A$1:$AJ$1,0),0),0)</f>
        <v>0</v>
      </c>
      <c r="F26" s="18" t="s">
        <v>20</v>
      </c>
      <c r="G26" s="19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">
      <c r="A27" s="15"/>
      <c r="B27" s="16"/>
      <c r="C27" s="16"/>
      <c r="D27" s="16"/>
      <c r="E27" s="17">
        <f>IFERROR(VLOOKUP($B27,'School Mileage'!$A$1:$AJ$36,MATCH($C27,'School Mileage'!$A$1:$AJ$1,0),0),0)</f>
        <v>0</v>
      </c>
      <c r="F27" s="18" t="s">
        <v>20</v>
      </c>
      <c r="G27" s="19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">
      <c r="A28" s="15"/>
      <c r="B28" s="16"/>
      <c r="C28" s="16"/>
      <c r="D28" s="16"/>
      <c r="E28" s="17">
        <f>IFERROR(VLOOKUP($B28,'School Mileage'!$A$1:$AJ$36,MATCH($C28,'School Mileage'!$A$1:$AJ$1,0),0),0)</f>
        <v>0</v>
      </c>
      <c r="F28" s="18" t="s">
        <v>20</v>
      </c>
      <c r="G28" s="19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">
      <c r="A29" s="15"/>
      <c r="B29" s="16"/>
      <c r="C29" s="16"/>
      <c r="D29" s="16"/>
      <c r="E29" s="17">
        <f>IFERROR(VLOOKUP($B29,'School Mileage'!$A$1:$AJ$36,MATCH($C29,'School Mileage'!$A$1:$AJ$1,0),0),0)</f>
        <v>0</v>
      </c>
      <c r="F29" s="18" t="s">
        <v>20</v>
      </c>
      <c r="G29" s="19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">
      <c r="A30" s="15"/>
      <c r="B30" s="16"/>
      <c r="C30" s="16"/>
      <c r="D30" s="16"/>
      <c r="E30" s="17">
        <f>IFERROR(VLOOKUP($B30,'School Mileage'!$A$1:$AJ$36,MATCH($C30,'School Mileage'!$A$1:$AJ$1,0),0),0)</f>
        <v>0</v>
      </c>
      <c r="F30" s="18" t="s">
        <v>20</v>
      </c>
      <c r="G30" s="19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">
      <c r="A31" s="15"/>
      <c r="B31" s="16"/>
      <c r="C31" s="16"/>
      <c r="D31" s="16"/>
      <c r="E31" s="17">
        <f>IFERROR(VLOOKUP($B31,'School Mileage'!$A$1:$AJ$36,MATCH($C31,'School Mileage'!$A$1:$AJ$1,0),0),0)</f>
        <v>0</v>
      </c>
      <c r="F31" s="18" t="s">
        <v>20</v>
      </c>
      <c r="G31" s="19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">
      <c r="A32" s="15"/>
      <c r="B32" s="16"/>
      <c r="C32" s="16"/>
      <c r="D32" s="16"/>
      <c r="E32" s="17">
        <f>IFERROR(VLOOKUP($B32,'School Mileage'!$A$1:$AJ$36,MATCH($C32,'School Mileage'!$A$1:$AJ$1,0),0),0)</f>
        <v>0</v>
      </c>
      <c r="F32" s="18" t="s">
        <v>20</v>
      </c>
      <c r="G32" s="19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">
      <c r="A33" s="15"/>
      <c r="B33" s="16"/>
      <c r="C33" s="16"/>
      <c r="D33" s="16"/>
      <c r="E33" s="17">
        <f>IFERROR(VLOOKUP($B33,'School Mileage'!$A$1:$AJ$36,MATCH($C33,'School Mileage'!$A$1:$AJ$1,0),0),0)</f>
        <v>0</v>
      </c>
      <c r="F33" s="18" t="s">
        <v>20</v>
      </c>
      <c r="G33" s="19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15"/>
      <c r="B34" s="16"/>
      <c r="C34" s="16"/>
      <c r="D34" s="16"/>
      <c r="E34" s="17">
        <f>IFERROR(VLOOKUP($B34,'School Mileage'!$A$1:$AJ$36,MATCH($C34,'School Mileage'!$A$1:$AJ$1,0),0),0)</f>
        <v>0</v>
      </c>
      <c r="F34" s="18" t="s">
        <v>20</v>
      </c>
      <c r="G34" s="19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15"/>
      <c r="B35" s="16"/>
      <c r="C35" s="16"/>
      <c r="D35" s="16"/>
      <c r="E35" s="17">
        <f>IFERROR(VLOOKUP($B35,'School Mileage'!$A$1:$AJ$36,MATCH($C35,'School Mileage'!$A$1:$AJ$1,0),0),0)</f>
        <v>0</v>
      </c>
      <c r="F35" s="18" t="s">
        <v>20</v>
      </c>
      <c r="G35" s="19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15"/>
      <c r="B36" s="16"/>
      <c r="C36" s="16"/>
      <c r="D36" s="16"/>
      <c r="E36" s="17">
        <f>IFERROR(VLOOKUP($B36,'School Mileage'!$A$1:$AJ$36,MATCH($C36,'School Mileage'!$A$1:$AJ$1,0),0),0)</f>
        <v>0</v>
      </c>
      <c r="F36" s="18" t="s">
        <v>20</v>
      </c>
      <c r="G36" s="19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15"/>
      <c r="B37" s="16"/>
      <c r="C37" s="16"/>
      <c r="D37" s="16"/>
      <c r="E37" s="17">
        <f>IFERROR(VLOOKUP($B37,'School Mileage'!$A$1:$AJ$36,MATCH($C37,'School Mileage'!$A$1:$AJ$1,0),0),0)</f>
        <v>0</v>
      </c>
      <c r="F37" s="18" t="s">
        <v>20</v>
      </c>
      <c r="G37" s="19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">
      <c r="A38" s="15"/>
      <c r="B38" s="16"/>
      <c r="C38" s="16"/>
      <c r="D38" s="16"/>
      <c r="E38" s="17">
        <f>IFERROR(VLOOKUP($B38,'School Mileage'!$A$1:$AJ$36,MATCH($C38,'School Mileage'!$A$1:$AJ$1,0),0),0)</f>
        <v>0</v>
      </c>
      <c r="F38" s="18" t="s">
        <v>20</v>
      </c>
      <c r="G38" s="19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15"/>
      <c r="B39" s="16"/>
      <c r="C39" s="16"/>
      <c r="D39" s="16"/>
      <c r="E39" s="17">
        <f>IFERROR(VLOOKUP($B39,'School Mileage'!$A$1:$AJ$36,MATCH($C39,'School Mileage'!$A$1:$AJ$1,0),0),0)</f>
        <v>0</v>
      </c>
      <c r="F39" s="18" t="s">
        <v>20</v>
      </c>
      <c r="G39" s="19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15"/>
      <c r="B40" s="16"/>
      <c r="C40" s="16"/>
      <c r="D40" s="16"/>
      <c r="E40" s="17">
        <f>IFERROR(VLOOKUP($B40,'School Mileage'!$A$1:$AJ$36,MATCH($C40,'School Mileage'!$A$1:$AJ$1,0),0),0)</f>
        <v>0</v>
      </c>
      <c r="F40" s="18" t="s">
        <v>20</v>
      </c>
      <c r="G40" s="19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">
      <c r="A41" s="15"/>
      <c r="B41" s="16"/>
      <c r="C41" s="16"/>
      <c r="D41" s="16"/>
      <c r="E41" s="17">
        <f>IFERROR(VLOOKUP($B41,'School Mileage'!$A$1:$AJ$36,MATCH($C41,'School Mileage'!$A$1:$AJ$1,0),0),0)</f>
        <v>0</v>
      </c>
      <c r="F41" s="18" t="s">
        <v>20</v>
      </c>
      <c r="G41" s="19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15"/>
      <c r="B42" s="16"/>
      <c r="C42" s="16"/>
      <c r="D42" s="16"/>
      <c r="E42" s="17">
        <f>IFERROR(VLOOKUP($B42,'School Mileage'!$A$1:$AJ$36,MATCH($C42,'School Mileage'!$A$1:$AJ$1,0),0),0)</f>
        <v>0</v>
      </c>
      <c r="F42" s="18" t="s">
        <v>20</v>
      </c>
      <c r="G42" s="19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15"/>
      <c r="B43" s="16"/>
      <c r="C43" s="16"/>
      <c r="D43" s="16"/>
      <c r="E43" s="17">
        <f>IFERROR(VLOOKUP($B43,'School Mileage'!$A$1:$AJ$36,MATCH($C43,'School Mileage'!$A$1:$AJ$1,0),0),0)</f>
        <v>0</v>
      </c>
      <c r="F43" s="18" t="s">
        <v>20</v>
      </c>
      <c r="G43" s="19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15"/>
      <c r="B44" s="16"/>
      <c r="C44" s="16"/>
      <c r="D44" s="16"/>
      <c r="E44" s="17">
        <f>IFERROR(VLOOKUP($B44,'School Mileage'!$A$1:$AJ$36,MATCH($C44,'School Mileage'!$A$1:$AJ$1,0),0),0)</f>
        <v>0</v>
      </c>
      <c r="F44" s="18" t="s">
        <v>20</v>
      </c>
      <c r="G44" s="19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113" t="s">
        <v>21</v>
      </c>
      <c r="B45" s="114"/>
      <c r="C45" s="114"/>
      <c r="D45" s="114"/>
      <c r="E45" s="114"/>
      <c r="F45" s="114"/>
      <c r="G45" s="11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116"/>
      <c r="B46" s="97"/>
      <c r="C46" s="97"/>
      <c r="D46" s="97"/>
      <c r="E46" s="97"/>
      <c r="F46" s="97"/>
      <c r="G46" s="11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5">
      <c r="A47" s="103" t="s">
        <v>22</v>
      </c>
      <c r="B47" s="91"/>
      <c r="C47" s="91"/>
      <c r="D47" s="92"/>
      <c r="E47" s="17">
        <f>+E132</f>
        <v>0</v>
      </c>
      <c r="F47" s="20"/>
      <c r="G47" s="21">
        <f>G132</f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8.5" customHeight="1" x14ac:dyDescent="0.2">
      <c r="A48" s="22"/>
      <c r="B48" s="22"/>
      <c r="C48" s="22"/>
      <c r="D48" s="22"/>
      <c r="E48" s="23">
        <f>SUM(E16:E47)</f>
        <v>0</v>
      </c>
      <c r="F48" s="24"/>
      <c r="G48" s="25">
        <f>SUM(G16:G47)</f>
        <v>0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2.75" customHeight="1" x14ac:dyDescent="0.25">
      <c r="A49" s="26" t="s">
        <v>23</v>
      </c>
      <c r="B49" s="27"/>
      <c r="C49" s="27"/>
      <c r="D49" s="2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x14ac:dyDescent="0.2">
      <c r="A50" s="22" t="s">
        <v>24</v>
      </c>
      <c r="B50" s="22"/>
      <c r="C50" s="22"/>
      <c r="D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5" customHeight="1" x14ac:dyDescent="0.2">
      <c r="A51" s="22" t="s">
        <v>25</v>
      </c>
      <c r="B51" s="22"/>
      <c r="C51" s="22"/>
      <c r="D51" s="22"/>
      <c r="E51" s="22"/>
      <c r="F51" s="28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5" customHeight="1" x14ac:dyDescent="0.2">
      <c r="A52" s="22" t="s">
        <v>26</v>
      </c>
      <c r="B52" s="22"/>
      <c r="C52" s="22"/>
      <c r="D52" s="22"/>
      <c r="E52" s="22"/>
      <c r="F52" s="28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2.75" customHeight="1" x14ac:dyDescent="0.2">
      <c r="A53" s="29" t="s">
        <v>27</v>
      </c>
      <c r="B53" s="30"/>
      <c r="C53" s="30"/>
      <c r="D53" s="31"/>
      <c r="E53" s="32" t="s">
        <v>28</v>
      </c>
      <c r="F53" s="33"/>
      <c r="G53" s="34">
        <v>0.7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">
      <c r="A54" s="35" t="s">
        <v>29</v>
      </c>
      <c r="B54" s="36"/>
      <c r="C54" s="36"/>
      <c r="D54" s="3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3.25" customHeight="1" x14ac:dyDescent="0.2">
      <c r="A55" s="38" t="s">
        <v>30</v>
      </c>
      <c r="B55" s="118"/>
      <c r="C55" s="97"/>
      <c r="D55" s="37"/>
      <c r="E55" s="39" t="s">
        <v>31</v>
      </c>
      <c r="F55" s="1"/>
      <c r="G55" s="40">
        <f>E48*G53</f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7" customHeight="1" x14ac:dyDescent="0.2">
      <c r="A56" s="38" t="s">
        <v>32</v>
      </c>
      <c r="B56" s="119"/>
      <c r="C56" s="91"/>
      <c r="D56" s="37"/>
      <c r="E56" s="120" t="s">
        <v>33</v>
      </c>
      <c r="F56" s="100"/>
      <c r="G56" s="41">
        <f>G48</f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6.25" customHeight="1" x14ac:dyDescent="0.2">
      <c r="A57" s="42" t="s">
        <v>34</v>
      </c>
      <c r="B57" s="96"/>
      <c r="C57" s="97"/>
      <c r="D57" s="4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5.5" customHeight="1" x14ac:dyDescent="0.25">
      <c r="A58" s="38" t="s">
        <v>35</v>
      </c>
      <c r="B58" s="98"/>
      <c r="C58" s="91"/>
      <c r="D58" s="43"/>
      <c r="E58" s="44" t="s">
        <v>36</v>
      </c>
      <c r="F58" s="45"/>
      <c r="G58" s="46">
        <f>G55+G56</f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customHeight="1" x14ac:dyDescent="0.2">
      <c r="A59" s="47" t="s">
        <v>32</v>
      </c>
      <c r="B59" s="104"/>
      <c r="C59" s="91"/>
      <c r="D59" s="4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3" customHeight="1" x14ac:dyDescent="0.2">
      <c r="A60" s="48" t="s">
        <v>37</v>
      </c>
      <c r="B60" s="49"/>
      <c r="C60" s="49"/>
      <c r="D60" s="5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7.5" customHeight="1" x14ac:dyDescent="0.2">
      <c r="A61" s="1"/>
      <c r="B61" s="51"/>
      <c r="C61" s="51"/>
      <c r="D61" s="5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52" t="s">
        <v>38</v>
      </c>
      <c r="B62" s="53"/>
      <c r="C62" s="53"/>
      <c r="D62" s="53"/>
      <c r="E62" s="52"/>
      <c r="F62" s="52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3.5" customHeight="1" x14ac:dyDescent="0.2">
      <c r="A63" s="6"/>
      <c r="B63" s="1"/>
      <c r="C63" s="1"/>
      <c r="D63" s="105"/>
      <c r="E63" s="10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106" t="s">
        <v>39</v>
      </c>
      <c r="B64" s="100"/>
      <c r="C64" s="1" t="s">
        <v>40</v>
      </c>
      <c r="D64" s="105"/>
      <c r="E64" s="100"/>
      <c r="F64" s="54" t="s">
        <v>41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customHeight="1" x14ac:dyDescent="0.2">
      <c r="A65" s="99" t="s">
        <v>42</v>
      </c>
      <c r="B65" s="100"/>
      <c r="C65" s="22" t="s">
        <v>32</v>
      </c>
      <c r="D65" s="99"/>
      <c r="E65" s="100"/>
      <c r="F65" s="55" t="s">
        <v>32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51" customHeight="1" x14ac:dyDescent="0.2">
      <c r="A66" s="107" t="s">
        <v>43</v>
      </c>
      <c r="B66" s="100"/>
      <c r="C66" s="100"/>
      <c r="D66" s="100"/>
      <c r="E66" s="100"/>
      <c r="F66" s="100"/>
      <c r="G66" s="100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24.75" customHeigh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68" spans="1:27" ht="25.5" customHeight="1" x14ac:dyDescent="0.2">
      <c r="A68" s="108" t="s">
        <v>129</v>
      </c>
      <c r="B68" s="100"/>
      <c r="C68" s="100"/>
      <c r="D68" s="100"/>
      <c r="E68" s="100"/>
      <c r="F68" s="100"/>
      <c r="G68" s="100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customHeight="1" x14ac:dyDescent="0.25">
      <c r="A69" s="101" t="s">
        <v>44</v>
      </c>
      <c r="B69" s="57"/>
      <c r="C69" s="57"/>
      <c r="D69" s="58"/>
      <c r="E69" s="111" t="s">
        <v>16</v>
      </c>
      <c r="F69" s="112" t="s">
        <v>17</v>
      </c>
      <c r="G69" s="9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5">
      <c r="A70" s="102"/>
      <c r="B70" s="59" t="s">
        <v>13</v>
      </c>
      <c r="C70" s="60" t="s">
        <v>14</v>
      </c>
      <c r="D70" s="61" t="s">
        <v>15</v>
      </c>
      <c r="E70" s="94"/>
      <c r="F70" s="62" t="s">
        <v>18</v>
      </c>
      <c r="G70" s="14" t="s">
        <v>19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5"/>
      <c r="B71" s="16"/>
      <c r="C71" s="16"/>
      <c r="D71" s="16"/>
      <c r="E71" s="17">
        <f>IFERROR(VLOOKUP($B71,'School Mileage'!$A$1:$AJ$36,MATCH($C71,'School Mileage'!$A$1:$AJ$1,0),0),0)</f>
        <v>0</v>
      </c>
      <c r="F71" s="18"/>
      <c r="G71" s="19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5"/>
      <c r="B72" s="16"/>
      <c r="C72" s="16"/>
      <c r="D72" s="16"/>
      <c r="E72" s="17">
        <f>IFERROR(VLOOKUP($B72,'School Mileage'!$A$1:$AJ$36,MATCH($C72,'School Mileage'!$A$1:$AJ$1,0),0),0)</f>
        <v>0</v>
      </c>
      <c r="F72" s="18"/>
      <c r="G72" s="19"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5"/>
      <c r="B73" s="16"/>
      <c r="C73" s="16"/>
      <c r="D73" s="16"/>
      <c r="E73" s="17">
        <f>IFERROR(VLOOKUP($B73,'School Mileage'!$A$1:$AJ$36,MATCH($C73,'School Mileage'!$A$1:$AJ$1,0),0),0)</f>
        <v>0</v>
      </c>
      <c r="F73" s="18"/>
      <c r="G73" s="19"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5"/>
      <c r="B74" s="16"/>
      <c r="C74" s="16"/>
      <c r="D74" s="16"/>
      <c r="E74" s="17">
        <f>IFERROR(VLOOKUP($B74,'School Mileage'!$A$1:$AJ$36,MATCH($C74,'School Mileage'!$A$1:$AJ$1,0),0),0)</f>
        <v>0</v>
      </c>
      <c r="F74" s="18"/>
      <c r="G74" s="19"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5"/>
      <c r="B75" s="16"/>
      <c r="C75" s="16"/>
      <c r="D75" s="16"/>
      <c r="E75" s="17">
        <f>IFERROR(VLOOKUP($B75,'School Mileage'!$A$1:$AJ$36,MATCH($C75,'School Mileage'!$A$1:$AJ$1,0),0),0)</f>
        <v>0</v>
      </c>
      <c r="F75" s="18"/>
      <c r="G75" s="19"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5"/>
      <c r="B76" s="16"/>
      <c r="C76" s="16"/>
      <c r="D76" s="16"/>
      <c r="E76" s="17">
        <f>IFERROR(VLOOKUP($B76,'School Mileage'!$A$1:$AJ$36,MATCH($C76,'School Mileage'!$A$1:$AJ$1,0),0),0)</f>
        <v>0</v>
      </c>
      <c r="F76" s="18"/>
      <c r="G76" s="19"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5"/>
      <c r="B77" s="16"/>
      <c r="C77" s="16"/>
      <c r="D77" s="16"/>
      <c r="E77" s="17">
        <f>IFERROR(VLOOKUP($B77,'School Mileage'!$A$1:$AJ$36,MATCH($C77,'School Mileage'!$A$1:$AJ$1,0),0),0)</f>
        <v>0</v>
      </c>
      <c r="F77" s="18"/>
      <c r="G77" s="19"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5"/>
      <c r="B78" s="16"/>
      <c r="C78" s="16"/>
      <c r="D78" s="16"/>
      <c r="E78" s="17">
        <f>IFERROR(VLOOKUP($B78,'School Mileage'!$A$1:$AJ$36,MATCH($C78,'School Mileage'!$A$1:$AJ$1,0),0),0)</f>
        <v>0</v>
      </c>
      <c r="F78" s="18"/>
      <c r="G78" s="19"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5"/>
      <c r="B79" s="16"/>
      <c r="C79" s="16"/>
      <c r="D79" s="16"/>
      <c r="E79" s="17">
        <f>IFERROR(VLOOKUP($B79,'School Mileage'!$A$1:$AJ$36,MATCH($C79,'School Mileage'!$A$1:$AJ$1,0),0),0)</f>
        <v>0</v>
      </c>
      <c r="F79" s="18"/>
      <c r="G79" s="19"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5"/>
      <c r="B80" s="16"/>
      <c r="C80" s="16"/>
      <c r="D80" s="16"/>
      <c r="E80" s="17">
        <f>IFERROR(VLOOKUP($B80,'School Mileage'!$A$1:$AJ$36,MATCH($C80,'School Mileage'!$A$1:$AJ$1,0),0),0)</f>
        <v>0</v>
      </c>
      <c r="F80" s="18"/>
      <c r="G80" s="19"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5"/>
      <c r="B81" s="16"/>
      <c r="C81" s="16"/>
      <c r="D81" s="16"/>
      <c r="E81" s="17">
        <f>IFERROR(VLOOKUP($B81,'School Mileage'!$A$1:$AJ$36,MATCH($C81,'School Mileage'!$A$1:$AJ$1,0),0),0)</f>
        <v>0</v>
      </c>
      <c r="F81" s="18"/>
      <c r="G81" s="19"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5"/>
      <c r="B82" s="16"/>
      <c r="C82" s="16"/>
      <c r="D82" s="16"/>
      <c r="E82" s="17">
        <f>IFERROR(VLOOKUP($B82,'School Mileage'!$A$1:$AJ$36,MATCH($C82,'School Mileage'!$A$1:$AJ$1,0),0),0)</f>
        <v>0</v>
      </c>
      <c r="F82" s="18"/>
      <c r="G82" s="19"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5"/>
      <c r="B83" s="16"/>
      <c r="C83" s="16"/>
      <c r="D83" s="16"/>
      <c r="E83" s="17">
        <f>IFERROR(VLOOKUP($B83,'School Mileage'!$A$1:$AJ$36,MATCH($C83,'School Mileage'!$A$1:$AJ$1,0),0),0)</f>
        <v>0</v>
      </c>
      <c r="F83" s="18"/>
      <c r="G83" s="19"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5"/>
      <c r="B84" s="16"/>
      <c r="C84" s="16"/>
      <c r="D84" s="16"/>
      <c r="E84" s="17">
        <f>IFERROR(VLOOKUP($B84,'School Mileage'!$A$1:$AJ$36,MATCH($C84,'School Mileage'!$A$1:$AJ$1,0),0),0)</f>
        <v>0</v>
      </c>
      <c r="F84" s="18"/>
      <c r="G84" s="19"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5"/>
      <c r="B85" s="16"/>
      <c r="C85" s="16"/>
      <c r="D85" s="16"/>
      <c r="E85" s="17">
        <f>IFERROR(VLOOKUP($B85,'School Mileage'!$A$1:$AJ$36,MATCH($C85,'School Mileage'!$A$1:$AJ$1,0),0),0)</f>
        <v>0</v>
      </c>
      <c r="F85" s="18"/>
      <c r="G85" s="19"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5"/>
      <c r="B86" s="16"/>
      <c r="C86" s="16"/>
      <c r="D86" s="16"/>
      <c r="E86" s="17">
        <f>IFERROR(VLOOKUP($B86,'School Mileage'!$A$1:$AJ$36,MATCH($C86,'School Mileage'!$A$1:$AJ$1,0),0),0)</f>
        <v>0</v>
      </c>
      <c r="F86" s="18"/>
      <c r="G86" s="19"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5"/>
      <c r="B87" s="16"/>
      <c r="C87" s="16"/>
      <c r="D87" s="16"/>
      <c r="E87" s="17">
        <f>IFERROR(VLOOKUP($B87,'School Mileage'!$A$1:$AJ$36,MATCH($C87,'School Mileage'!$A$1:$AJ$1,0),0),0)</f>
        <v>0</v>
      </c>
      <c r="F87" s="18"/>
      <c r="G87" s="19"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5"/>
      <c r="B88" s="16"/>
      <c r="C88" s="16"/>
      <c r="D88" s="16"/>
      <c r="E88" s="17">
        <f>IFERROR(VLOOKUP($B88,'School Mileage'!$A$1:$AJ$36,MATCH($C88,'School Mileage'!$A$1:$AJ$1,0),0),0)</f>
        <v>0</v>
      </c>
      <c r="F88" s="18"/>
      <c r="G88" s="19"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5"/>
      <c r="B89" s="16"/>
      <c r="C89" s="16"/>
      <c r="D89" s="16"/>
      <c r="E89" s="17">
        <f>IFERROR(VLOOKUP($B89,'School Mileage'!$A$1:$AJ$36,MATCH($C89,'School Mileage'!$A$1:$AJ$1,0),0),0)</f>
        <v>0</v>
      </c>
      <c r="F89" s="18"/>
      <c r="G89" s="19"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5"/>
      <c r="B90" s="16"/>
      <c r="C90" s="16"/>
      <c r="D90" s="16"/>
      <c r="E90" s="17">
        <f>IFERROR(VLOOKUP($B90,'School Mileage'!$A$1:$AJ$36,MATCH($C90,'School Mileage'!$A$1:$AJ$1,0),0),0)</f>
        <v>0</v>
      </c>
      <c r="F90" s="18"/>
      <c r="G90" s="19"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90" t="s">
        <v>45</v>
      </c>
      <c r="B91" s="91"/>
      <c r="C91" s="91"/>
      <c r="D91" s="91"/>
      <c r="E91" s="91"/>
      <c r="F91" s="91"/>
      <c r="G91" s="9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93" t="s">
        <v>12</v>
      </c>
      <c r="B92" s="93" t="s">
        <v>13</v>
      </c>
      <c r="C92" s="93" t="s">
        <v>14</v>
      </c>
      <c r="D92" s="95" t="s">
        <v>15</v>
      </c>
      <c r="E92" s="109" t="s">
        <v>16</v>
      </c>
      <c r="F92" s="110" t="s">
        <v>17</v>
      </c>
      <c r="G92" s="9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94"/>
      <c r="B93" s="94"/>
      <c r="C93" s="94"/>
      <c r="D93" s="94"/>
      <c r="E93" s="94"/>
      <c r="F93" s="14" t="s">
        <v>18</v>
      </c>
      <c r="G93" s="14" t="s">
        <v>19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5"/>
      <c r="B94" s="16"/>
      <c r="C94" s="16"/>
      <c r="D94" s="16"/>
      <c r="E94" s="17"/>
      <c r="F94" s="18"/>
      <c r="G94" s="19"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5"/>
      <c r="B95" s="16"/>
      <c r="C95" s="16"/>
      <c r="D95" s="16"/>
      <c r="E95" s="17"/>
      <c r="F95" s="18"/>
      <c r="G95" s="19"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5"/>
      <c r="B96" s="16"/>
      <c r="C96" s="16"/>
      <c r="D96" s="16"/>
      <c r="E96" s="17">
        <v>0</v>
      </c>
      <c r="F96" s="18"/>
      <c r="G96" s="19"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5"/>
      <c r="B97" s="16"/>
      <c r="C97" s="16"/>
      <c r="D97" s="16"/>
      <c r="E97" s="17">
        <v>0</v>
      </c>
      <c r="F97" s="18"/>
      <c r="G97" s="19"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5"/>
      <c r="B98" s="16"/>
      <c r="C98" s="16"/>
      <c r="D98" s="16"/>
      <c r="E98" s="17">
        <v>0</v>
      </c>
      <c r="F98" s="18"/>
      <c r="G98" s="19"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5"/>
      <c r="B99" s="16"/>
      <c r="C99" s="16"/>
      <c r="D99" s="16"/>
      <c r="E99" s="17">
        <v>0</v>
      </c>
      <c r="F99" s="18"/>
      <c r="G99" s="19"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5"/>
      <c r="B100" s="16"/>
      <c r="C100" s="16"/>
      <c r="D100" s="16"/>
      <c r="E100" s="17">
        <v>0</v>
      </c>
      <c r="F100" s="18"/>
      <c r="G100" s="19"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5"/>
      <c r="B101" s="16"/>
      <c r="C101" s="16"/>
      <c r="D101" s="16"/>
      <c r="E101" s="17">
        <v>0</v>
      </c>
      <c r="F101" s="18"/>
      <c r="G101" s="19"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5"/>
      <c r="B102" s="16"/>
      <c r="C102" s="16"/>
      <c r="D102" s="16"/>
      <c r="E102" s="17">
        <v>0</v>
      </c>
      <c r="F102" s="18"/>
      <c r="G102" s="19"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5"/>
      <c r="B103" s="16"/>
      <c r="C103" s="16"/>
      <c r="D103" s="16"/>
      <c r="E103" s="17">
        <v>0</v>
      </c>
      <c r="F103" s="18"/>
      <c r="G103" s="19"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5"/>
      <c r="B104" s="16"/>
      <c r="C104" s="16"/>
      <c r="D104" s="16"/>
      <c r="E104" s="17">
        <v>0</v>
      </c>
      <c r="F104" s="18"/>
      <c r="G104" s="19"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5"/>
      <c r="B105" s="16"/>
      <c r="C105" s="16"/>
      <c r="D105" s="16"/>
      <c r="E105" s="17">
        <v>0</v>
      </c>
      <c r="F105" s="18"/>
      <c r="G105" s="19"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5"/>
      <c r="B106" s="16"/>
      <c r="C106" s="16"/>
      <c r="D106" s="16"/>
      <c r="E106" s="17">
        <v>0</v>
      </c>
      <c r="F106" s="18"/>
      <c r="G106" s="19"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5"/>
      <c r="B107" s="16"/>
      <c r="C107" s="16"/>
      <c r="D107" s="16"/>
      <c r="E107" s="17">
        <v>0</v>
      </c>
      <c r="F107" s="18"/>
      <c r="G107" s="19"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5"/>
      <c r="B108" s="16"/>
      <c r="C108" s="16"/>
      <c r="D108" s="16"/>
      <c r="E108" s="17">
        <v>0</v>
      </c>
      <c r="F108" s="18"/>
      <c r="G108" s="19"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5"/>
      <c r="B109" s="16"/>
      <c r="C109" s="16"/>
      <c r="D109" s="16"/>
      <c r="E109" s="17">
        <v>0</v>
      </c>
      <c r="F109" s="18"/>
      <c r="G109" s="19"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5"/>
      <c r="B110" s="16"/>
      <c r="C110" s="16"/>
      <c r="D110" s="16"/>
      <c r="E110" s="17">
        <v>0</v>
      </c>
      <c r="F110" s="18"/>
      <c r="G110" s="19"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5"/>
      <c r="B111" s="16"/>
      <c r="C111" s="16"/>
      <c r="D111" s="16"/>
      <c r="E111" s="17">
        <v>0</v>
      </c>
      <c r="F111" s="18"/>
      <c r="G111" s="19"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5"/>
      <c r="B112" s="16"/>
      <c r="C112" s="16"/>
      <c r="D112" s="16"/>
      <c r="E112" s="17">
        <v>0</v>
      </c>
      <c r="F112" s="18"/>
      <c r="G112" s="19"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5"/>
      <c r="B113" s="16"/>
      <c r="C113" s="16"/>
      <c r="D113" s="16"/>
      <c r="E113" s="17">
        <v>0</v>
      </c>
      <c r="F113" s="18"/>
      <c r="G113" s="19"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5"/>
      <c r="B114" s="16"/>
      <c r="C114" s="16"/>
      <c r="D114" s="16"/>
      <c r="E114" s="17">
        <v>0</v>
      </c>
      <c r="F114" s="18"/>
      <c r="G114" s="19"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5"/>
      <c r="B115" s="16"/>
      <c r="C115" s="16"/>
      <c r="D115" s="16"/>
      <c r="E115" s="17">
        <v>0</v>
      </c>
      <c r="F115" s="18"/>
      <c r="G115" s="19"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5"/>
      <c r="B116" s="16"/>
      <c r="C116" s="16"/>
      <c r="D116" s="16"/>
      <c r="E116" s="17">
        <v>0</v>
      </c>
      <c r="F116" s="18"/>
      <c r="G116" s="19"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5"/>
      <c r="B117" s="16"/>
      <c r="C117" s="16"/>
      <c r="D117" s="16"/>
      <c r="E117" s="17">
        <v>0</v>
      </c>
      <c r="F117" s="18"/>
      <c r="G117" s="19"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5"/>
      <c r="B118" s="16"/>
      <c r="C118" s="16"/>
      <c r="D118" s="16"/>
      <c r="E118" s="17">
        <v>0</v>
      </c>
      <c r="F118" s="18"/>
      <c r="G118" s="19"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5"/>
      <c r="B119" s="16"/>
      <c r="C119" s="16"/>
      <c r="D119" s="16"/>
      <c r="E119" s="17">
        <v>0</v>
      </c>
      <c r="F119" s="18"/>
      <c r="G119" s="19"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5"/>
      <c r="B120" s="16"/>
      <c r="C120" s="16"/>
      <c r="D120" s="16"/>
      <c r="E120" s="17">
        <v>0</v>
      </c>
      <c r="F120" s="18"/>
      <c r="G120" s="19"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5"/>
      <c r="B121" s="63"/>
      <c r="C121" s="63"/>
      <c r="D121" s="63"/>
      <c r="E121" s="64">
        <v>0</v>
      </c>
      <c r="F121" s="65"/>
      <c r="G121" s="66"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5"/>
      <c r="B122" s="16"/>
      <c r="C122" s="16"/>
      <c r="D122" s="16"/>
      <c r="E122" s="17">
        <v>0</v>
      </c>
      <c r="F122" s="18"/>
      <c r="G122" s="19"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5"/>
      <c r="B123" s="16"/>
      <c r="C123" s="16"/>
      <c r="D123" s="16"/>
      <c r="E123" s="17">
        <v>0</v>
      </c>
      <c r="F123" s="18"/>
      <c r="G123" s="19"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5"/>
      <c r="B124" s="16"/>
      <c r="C124" s="16"/>
      <c r="D124" s="16"/>
      <c r="E124" s="17">
        <v>0</v>
      </c>
      <c r="F124" s="18"/>
      <c r="G124" s="19"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5"/>
      <c r="B125" s="16"/>
      <c r="C125" s="16"/>
      <c r="D125" s="16"/>
      <c r="E125" s="17">
        <v>0</v>
      </c>
      <c r="F125" s="18"/>
      <c r="G125" s="19"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5"/>
      <c r="B126" s="16"/>
      <c r="C126" s="16"/>
      <c r="D126" s="16"/>
      <c r="E126" s="17">
        <v>0</v>
      </c>
      <c r="F126" s="18"/>
      <c r="G126" s="19"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5"/>
      <c r="B127" s="16"/>
      <c r="C127" s="16"/>
      <c r="D127" s="16"/>
      <c r="E127" s="17">
        <v>0</v>
      </c>
      <c r="F127" s="18"/>
      <c r="G127" s="19"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5"/>
      <c r="B128" s="63"/>
      <c r="C128" s="63"/>
      <c r="D128" s="63"/>
      <c r="E128" s="64">
        <v>0</v>
      </c>
      <c r="F128" s="65"/>
      <c r="G128" s="66"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5"/>
      <c r="B129" s="16"/>
      <c r="C129" s="16"/>
      <c r="D129" s="16"/>
      <c r="E129" s="17">
        <v>0</v>
      </c>
      <c r="F129" s="18"/>
      <c r="G129" s="19"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5"/>
      <c r="B130" s="16"/>
      <c r="C130" s="16"/>
      <c r="D130" s="16"/>
      <c r="E130" s="17">
        <v>0</v>
      </c>
      <c r="F130" s="18"/>
      <c r="G130" s="19"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5"/>
      <c r="B131" s="63"/>
      <c r="C131" s="63"/>
      <c r="D131" s="63"/>
      <c r="E131" s="64">
        <v>0</v>
      </c>
      <c r="F131" s="65"/>
      <c r="G131" s="66"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5">
      <c r="A132" s="103" t="s">
        <v>46</v>
      </c>
      <c r="B132" s="91"/>
      <c r="C132" s="91"/>
      <c r="D132" s="92"/>
      <c r="E132" s="17">
        <f>SUM(E71:E131)</f>
        <v>0</v>
      </c>
      <c r="F132" s="20"/>
      <c r="G132" s="67">
        <f>SUM(G71:G121)</f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</sheetData>
  <mergeCells count="42">
    <mergeCell ref="A1:G1"/>
    <mergeCell ref="A2:G2"/>
    <mergeCell ref="A3:G3"/>
    <mergeCell ref="B5:D5"/>
    <mergeCell ref="B7:D7"/>
    <mergeCell ref="F7:G7"/>
    <mergeCell ref="B8:D8"/>
    <mergeCell ref="E14:E15"/>
    <mergeCell ref="F14:G14"/>
    <mergeCell ref="B9:D9"/>
    <mergeCell ref="F9:G9"/>
    <mergeCell ref="A13:G13"/>
    <mergeCell ref="A14:A15"/>
    <mergeCell ref="B14:B15"/>
    <mergeCell ref="C14:C15"/>
    <mergeCell ref="D14:D15"/>
    <mergeCell ref="A45:G46"/>
    <mergeCell ref="A47:D47"/>
    <mergeCell ref="B55:C55"/>
    <mergeCell ref="B56:C56"/>
    <mergeCell ref="E56:F56"/>
    <mergeCell ref="B57:C57"/>
    <mergeCell ref="B58:C58"/>
    <mergeCell ref="A65:B65"/>
    <mergeCell ref="A69:A70"/>
    <mergeCell ref="A132:D132"/>
    <mergeCell ref="B59:C59"/>
    <mergeCell ref="D63:E63"/>
    <mergeCell ref="A64:B64"/>
    <mergeCell ref="D64:E64"/>
    <mergeCell ref="D65:E65"/>
    <mergeCell ref="A66:G66"/>
    <mergeCell ref="A68:G68"/>
    <mergeCell ref="E92:E93"/>
    <mergeCell ref="F92:G92"/>
    <mergeCell ref="E69:E70"/>
    <mergeCell ref="F69:G69"/>
    <mergeCell ref="A91:G91"/>
    <mergeCell ref="A92:A93"/>
    <mergeCell ref="B92:B93"/>
    <mergeCell ref="C92:C93"/>
    <mergeCell ref="D92:D93"/>
  </mergeCells>
  <dataValidations count="2">
    <dataValidation type="decimal" allowBlank="1" showErrorMessage="1" sqref="E94:E131" xr:uid="{00000000-0002-0000-0000-000001000000}">
      <formula1>0</formula1>
      <formula2>500</formula2>
    </dataValidation>
    <dataValidation type="date" allowBlank="1" showErrorMessage="1" sqref="A16:A44 A71:A90 A94:A131" xr:uid="{00000000-0002-0000-0000-000002000000}">
      <formula1>45474</formula1>
      <formula2>45838</formula2>
    </dataValidation>
  </dataValidations>
  <printOptions horizontalCentered="1"/>
  <pageMargins left="0.5" right="0.5" top="0.3" bottom="0.30069444444444399" header="0" footer="0"/>
  <pageSetup fitToHeight="0" orientation="portrait"/>
  <headerFooter>
    <oddFooter>&amp;CIf mileage is being paid out of more than one budget code use seperate forms for each budget code. Page &amp;P&amp;R&amp;D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'School Mileage'!$A$2:$A$36</xm:f>
          </x14:formula1>
          <xm:sqref>B71:C90 B16:C44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9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7109375" defaultRowHeight="15" customHeight="1" x14ac:dyDescent="0.2"/>
  <cols>
    <col min="1" max="1" width="19.140625" customWidth="1"/>
    <col min="2" max="37" width="5.28515625" customWidth="1"/>
  </cols>
  <sheetData>
    <row r="1" spans="1:37" ht="85.5" customHeight="1" x14ac:dyDescent="0.25">
      <c r="A1" s="68"/>
      <c r="B1" s="69" t="s">
        <v>47</v>
      </c>
      <c r="C1" s="70" t="s">
        <v>48</v>
      </c>
      <c r="D1" s="70" t="s">
        <v>49</v>
      </c>
      <c r="E1" s="70" t="s">
        <v>50</v>
      </c>
      <c r="F1" s="70" t="s">
        <v>51</v>
      </c>
      <c r="G1" s="70" t="s">
        <v>52</v>
      </c>
      <c r="H1" s="70" t="s">
        <v>53</v>
      </c>
      <c r="I1" s="70" t="s">
        <v>54</v>
      </c>
      <c r="J1" s="70" t="s">
        <v>55</v>
      </c>
      <c r="K1" s="70" t="s">
        <v>56</v>
      </c>
      <c r="L1" s="70" t="s">
        <v>57</v>
      </c>
      <c r="M1" s="70" t="s">
        <v>58</v>
      </c>
      <c r="N1" s="70" t="s">
        <v>59</v>
      </c>
      <c r="O1" s="70" t="s">
        <v>60</v>
      </c>
      <c r="P1" s="70" t="s">
        <v>61</v>
      </c>
      <c r="Q1" s="70" t="s">
        <v>62</v>
      </c>
      <c r="R1" s="70" t="s">
        <v>63</v>
      </c>
      <c r="S1" s="70" t="s">
        <v>64</v>
      </c>
      <c r="T1" s="70" t="s">
        <v>65</v>
      </c>
      <c r="U1" s="70" t="s">
        <v>66</v>
      </c>
      <c r="V1" s="70" t="s">
        <v>67</v>
      </c>
      <c r="W1" s="70" t="s">
        <v>68</v>
      </c>
      <c r="X1" s="70" t="s">
        <v>69</v>
      </c>
      <c r="Y1" s="70" t="s">
        <v>70</v>
      </c>
      <c r="Z1" s="70" t="s">
        <v>71</v>
      </c>
      <c r="AA1" s="70" t="s">
        <v>72</v>
      </c>
      <c r="AB1" s="70" t="s">
        <v>73</v>
      </c>
      <c r="AC1" s="70" t="s">
        <v>74</v>
      </c>
      <c r="AD1" s="70" t="s">
        <v>75</v>
      </c>
      <c r="AE1" s="70" t="s">
        <v>76</v>
      </c>
      <c r="AF1" s="70" t="s">
        <v>77</v>
      </c>
      <c r="AG1" s="70" t="s">
        <v>78</v>
      </c>
      <c r="AH1" s="70" t="s">
        <v>79</v>
      </c>
      <c r="AI1" s="70" t="s">
        <v>80</v>
      </c>
      <c r="AJ1" s="70" t="s">
        <v>81</v>
      </c>
      <c r="AK1" s="71"/>
    </row>
    <row r="2" spans="1:37" ht="24" customHeight="1" x14ac:dyDescent="0.25">
      <c r="A2" s="69" t="s">
        <v>47</v>
      </c>
      <c r="B2" s="72">
        <v>0</v>
      </c>
      <c r="C2" s="73">
        <f>B3</f>
        <v>11.6</v>
      </c>
      <c r="D2" s="74">
        <f ca="1">OFFSET(B3,1,0)</f>
        <v>5.6</v>
      </c>
      <c r="E2" s="74">
        <f ca="1">OFFSET(B3,2,0)</f>
        <v>5.3</v>
      </c>
      <c r="F2" s="74">
        <f ca="1">OFFSET(B3,3,0)</f>
        <v>5</v>
      </c>
      <c r="G2" s="74">
        <f ca="1">OFFSET(B3,4,0)</f>
        <v>11.5</v>
      </c>
      <c r="H2" s="74">
        <f ca="1">OFFSET(B3,5,0)</f>
        <v>9.6999999999999993</v>
      </c>
      <c r="I2" s="74">
        <f ca="1">OFFSET(B3,6,0)</f>
        <v>17.2</v>
      </c>
      <c r="J2" s="74">
        <f ca="1">OFFSET(B3,7,0)</f>
        <v>8.4</v>
      </c>
      <c r="K2" s="74">
        <f ca="1">OFFSET(B3,8,0)</f>
        <v>5.4</v>
      </c>
      <c r="L2" s="74">
        <f ca="1">OFFSET(B3,9,0)</f>
        <v>10.1</v>
      </c>
      <c r="M2" s="74">
        <f ca="1">OFFSET(B3,10,0)</f>
        <v>16.100000000000001</v>
      </c>
      <c r="N2" s="74">
        <f ca="1">OFFSET(B3,11,0)</f>
        <v>16.7</v>
      </c>
      <c r="O2" s="74">
        <f ca="1">OFFSET(B3,12,0)</f>
        <v>18.600000000000001</v>
      </c>
      <c r="P2" s="74">
        <f ca="1">OFFSET(B3,13,0)</f>
        <v>17.100000000000001</v>
      </c>
      <c r="Q2" s="74">
        <f ca="1">OFFSET(B3,14,0)</f>
        <v>18.5</v>
      </c>
      <c r="R2" s="74">
        <f ca="1">OFFSET(B3,15,0)</f>
        <v>9.6</v>
      </c>
      <c r="S2" s="74">
        <f ca="1">OFFSET(B3,16,0)</f>
        <v>6.1</v>
      </c>
      <c r="T2" s="74">
        <f ca="1">OFFSET(B3,17,0)</f>
        <v>17.3</v>
      </c>
      <c r="U2" s="74">
        <f ca="1">OFFSET(B3,18,0)</f>
        <v>19.100000000000001</v>
      </c>
      <c r="V2" s="74">
        <f ca="1">OFFSET(B3,19,0)</f>
        <v>13.9</v>
      </c>
      <c r="W2" s="74">
        <f ca="1">OFFSET(B3,20,0)</f>
        <v>16.100000000000001</v>
      </c>
      <c r="X2" s="74">
        <f ca="1">OFFSET(B3,21,0)</f>
        <v>16.3</v>
      </c>
      <c r="Y2" s="74">
        <f ca="1">OFFSET(B3,22,0)</f>
        <v>17.5</v>
      </c>
      <c r="Z2" s="74">
        <f ca="1">OFFSET(B3,23,0)</f>
        <v>8.9</v>
      </c>
      <c r="AA2" s="74">
        <f ca="1">OFFSET(B3,24,0)</f>
        <v>15.1</v>
      </c>
      <c r="AB2" s="74">
        <f ca="1">OFFSET(B3,25,0)</f>
        <v>7.8</v>
      </c>
      <c r="AC2" s="74">
        <f ca="1">OFFSET(B3,26,0)</f>
        <v>8.6999999999999993</v>
      </c>
      <c r="AD2" s="74">
        <f ca="1">OFFSET(B3,27,0)</f>
        <v>5.5</v>
      </c>
      <c r="AE2" s="74">
        <f ca="1">OFFSET(B3,28,0)</f>
        <v>8.6</v>
      </c>
      <c r="AF2" s="74">
        <f ca="1">OFFSET(B3,29,0)</f>
        <v>14.5</v>
      </c>
      <c r="AG2" s="74">
        <f ca="1">OFFSET(B3,30,0)</f>
        <v>10.1</v>
      </c>
      <c r="AH2" s="74">
        <f ca="1">OFFSET(B3,31,0)</f>
        <v>15.8</v>
      </c>
      <c r="AI2" s="74">
        <f ca="1">OFFSET(B3,32,0)</f>
        <v>14.8</v>
      </c>
      <c r="AJ2" s="74">
        <f ca="1">OFFSET(B3,33,0)</f>
        <v>21.6</v>
      </c>
      <c r="AK2" s="75">
        <f t="shared" ref="AK2:AK37" ca="1" si="0">SUM(B2:AJ2)</f>
        <v>424.10000000000014</v>
      </c>
    </row>
    <row r="3" spans="1:37" ht="24" customHeight="1" x14ac:dyDescent="0.25">
      <c r="A3" s="70" t="s">
        <v>48</v>
      </c>
      <c r="B3" s="76">
        <v>11.6</v>
      </c>
      <c r="C3" s="72">
        <v>0</v>
      </c>
      <c r="D3" s="73">
        <f>C4</f>
        <v>13</v>
      </c>
      <c r="E3" s="74">
        <f ca="1">OFFSET(C4,1,0)</f>
        <v>12</v>
      </c>
      <c r="F3" s="74">
        <f ca="1">OFFSET(C4,2,0)</f>
        <v>18</v>
      </c>
      <c r="G3" s="74">
        <f ca="1">OFFSET(C4,3,0)</f>
        <v>0.1</v>
      </c>
      <c r="H3" s="74">
        <f ca="1">OFFSET(C4,4,0)</f>
        <v>2.4</v>
      </c>
      <c r="I3" s="74">
        <f ca="1">OFFSET(C4,5,0)</f>
        <v>12.8</v>
      </c>
      <c r="J3" s="74">
        <f ca="1">OFFSET(C4,6,0)</f>
        <v>12</v>
      </c>
      <c r="K3" s="74">
        <f ca="1">OFFSET(C4,7,0)</f>
        <v>15.2</v>
      </c>
      <c r="L3" s="74">
        <f ca="1">OFFSET(C4,8,0)</f>
        <v>18.3</v>
      </c>
      <c r="M3" s="74">
        <f ca="1">OFFSET(C4,9,0)</f>
        <v>6.2</v>
      </c>
      <c r="N3" s="74">
        <f ca="1">OFFSET(C4,10,0)</f>
        <v>21.5</v>
      </c>
      <c r="O3" s="74">
        <f ca="1">OFFSET(C4,11,0)</f>
        <v>9.6999999999999993</v>
      </c>
      <c r="P3" s="74">
        <f ca="1">OFFSET(C4,12,0)</f>
        <v>9.9</v>
      </c>
      <c r="Q3" s="74">
        <f ca="1">OFFSET(C4,13,0)</f>
        <v>9.6999999999999993</v>
      </c>
      <c r="R3" s="74">
        <f ca="1">OFFSET(C4,14,0)</f>
        <v>3</v>
      </c>
      <c r="S3" s="74">
        <f ca="1">OFFSET(C4,15,0)</f>
        <v>14.6</v>
      </c>
      <c r="T3" s="74">
        <f ca="1">OFFSET(C4,16,0)</f>
        <v>17.600000000000001</v>
      </c>
      <c r="U3" s="74">
        <f ca="1">OFFSET(C4,17,0)</f>
        <v>18.3</v>
      </c>
      <c r="V3" s="74">
        <f ca="1">OFFSET(C4,18,0)</f>
        <v>7.4</v>
      </c>
      <c r="W3" s="74">
        <f ca="1">OFFSET(C4,19,0)</f>
        <v>8.1</v>
      </c>
      <c r="X3" s="74">
        <f ca="1">OFFSET(C4,20,0)</f>
        <v>9.9</v>
      </c>
      <c r="Y3" s="74">
        <f ca="1">OFFSET(C4,21,0)</f>
        <v>6.8</v>
      </c>
      <c r="Z3" s="74">
        <f ca="1">OFFSET(C4,22,0)</f>
        <v>5</v>
      </c>
      <c r="AA3" s="74">
        <f ca="1">OFFSET(C4,23,0)</f>
        <v>7.2</v>
      </c>
      <c r="AB3" s="74">
        <f ca="1">OFFSET(C4,24,0)</f>
        <v>6.8</v>
      </c>
      <c r="AC3" s="74">
        <f ca="1">OFFSET(C4,25,0)</f>
        <v>5.3</v>
      </c>
      <c r="AD3" s="74">
        <f ca="1">OFFSET(C4,26,0)</f>
        <v>10.3</v>
      </c>
      <c r="AE3" s="74">
        <f ca="1">OFFSET(C4,27,0)</f>
        <v>6.2</v>
      </c>
      <c r="AF3" s="74">
        <f ca="1">OFFSET(C4,28,0)</f>
        <v>6.7</v>
      </c>
      <c r="AG3" s="74">
        <f ca="1">OFFSET(C4,29,0)</f>
        <v>5.9</v>
      </c>
      <c r="AH3" s="74">
        <f ca="1">OFFSET(C4,30,0)</f>
        <v>7.8</v>
      </c>
      <c r="AI3" s="74">
        <f ca="1">OFFSET(C4,31,0)</f>
        <v>6.9</v>
      </c>
      <c r="AJ3" s="74">
        <f ca="1">OFFSET(C4,32,0)</f>
        <v>21</v>
      </c>
      <c r="AK3" s="75">
        <f t="shared" ca="1" si="0"/>
        <v>347.2</v>
      </c>
    </row>
    <row r="4" spans="1:37" ht="24" customHeight="1" x14ac:dyDescent="0.25">
      <c r="A4" s="70" t="s">
        <v>49</v>
      </c>
      <c r="B4" s="77">
        <v>5.6</v>
      </c>
      <c r="C4" s="76">
        <v>13</v>
      </c>
      <c r="D4" s="72">
        <v>0</v>
      </c>
      <c r="E4" s="73">
        <f>D5</f>
        <v>1.2</v>
      </c>
      <c r="F4" s="74">
        <f ca="1">OFFSET(D5,1,0)</f>
        <v>2.6</v>
      </c>
      <c r="G4" s="74">
        <f ca="1">OFFSET(D5,2,0)</f>
        <v>12.6</v>
      </c>
      <c r="H4" s="74">
        <f ca="1">OFFSET(D5,3,0)</f>
        <v>11.4</v>
      </c>
      <c r="I4" s="74">
        <f ca="1">OFFSET(D5,4,0)</f>
        <v>11</v>
      </c>
      <c r="J4" s="74">
        <f ca="1">OFFSET(D5,5,0)</f>
        <v>4.3</v>
      </c>
      <c r="K4" s="74">
        <f ca="1">OFFSET(D5,6,0)</f>
        <v>2.7</v>
      </c>
      <c r="L4" s="74">
        <f ca="1">OFFSET(D5,7,0)</f>
        <v>5.8</v>
      </c>
      <c r="M4" s="74">
        <f ca="1">OFFSET(D5,8,0)</f>
        <v>17.5</v>
      </c>
      <c r="N4" s="74">
        <f ca="1">OFFSET(D5,9,0)</f>
        <v>12.5</v>
      </c>
      <c r="O4" s="74">
        <f ca="1">OFFSET(D5,10,0)</f>
        <v>13.7</v>
      </c>
      <c r="P4" s="74">
        <f ca="1">OFFSET(D5,11,0)</f>
        <v>13.4</v>
      </c>
      <c r="Q4" s="74">
        <f ca="1">OFFSET(D5,12,0)</f>
        <v>13.9</v>
      </c>
      <c r="R4" s="74">
        <f ca="1">OFFSET(D5,13,0)</f>
        <v>10.9</v>
      </c>
      <c r="S4" s="74">
        <f ca="1">OFFSET(D5,14,0)</f>
        <v>1.9</v>
      </c>
      <c r="T4" s="74">
        <f ca="1">OFFSET(D5,15,0)</f>
        <v>12.7</v>
      </c>
      <c r="U4" s="74">
        <f ca="1">OFFSET(D5,16,0)</f>
        <v>14.8</v>
      </c>
      <c r="V4" s="74">
        <f ca="1">OFFSET(D5,17,0)</f>
        <v>9.4</v>
      </c>
      <c r="W4" s="74">
        <f ca="1">OFFSET(D5,18,0)</f>
        <v>11.4</v>
      </c>
      <c r="X4" s="74">
        <f ca="1">OFFSET(D5,19,0)</f>
        <v>11.7</v>
      </c>
      <c r="Y4" s="74">
        <f ca="1">OFFSET(D5,20,0)</f>
        <v>13.9</v>
      </c>
      <c r="Z4" s="74">
        <f ca="1">OFFSET(D5,21,0)</f>
        <v>8.3000000000000007</v>
      </c>
      <c r="AA4" s="74">
        <f ca="1">OFFSET(D5,22,0)</f>
        <v>10.8</v>
      </c>
      <c r="AB4" s="74">
        <f ca="1">OFFSET(D5,23,0)</f>
        <v>6.4</v>
      </c>
      <c r="AC4" s="74">
        <f ca="1">OFFSET(D5,24,0)</f>
        <v>9.8000000000000007</v>
      </c>
      <c r="AD4" s="74">
        <f ca="1">OFFSET(D5,25,0)</f>
        <v>3.3</v>
      </c>
      <c r="AE4" s="74">
        <f ca="1">OFFSET(D5,26,0)</f>
        <v>8</v>
      </c>
      <c r="AF4" s="74">
        <f ca="1">OFFSET(D5,27,0)</f>
        <v>10.199999999999999</v>
      </c>
      <c r="AG4" s="74">
        <f ca="1">OFFSET(D5,28,0)</f>
        <v>9.9</v>
      </c>
      <c r="AH4" s="74">
        <f ca="1">OFFSET(D5,29,0)</f>
        <v>11</v>
      </c>
      <c r="AI4" s="74">
        <f ca="1">OFFSET(D5,30,0)</f>
        <v>11</v>
      </c>
      <c r="AJ4" s="74">
        <f ca="1">OFFSET(D5,31,0)</f>
        <v>16.2</v>
      </c>
      <c r="AK4" s="75">
        <f t="shared" ca="1" si="0"/>
        <v>332.8</v>
      </c>
    </row>
    <row r="5" spans="1:37" ht="24" customHeight="1" x14ac:dyDescent="0.25">
      <c r="A5" s="70" t="s">
        <v>50</v>
      </c>
      <c r="B5" s="77">
        <v>5.3</v>
      </c>
      <c r="C5" s="77">
        <v>12</v>
      </c>
      <c r="D5" s="76">
        <v>1.2</v>
      </c>
      <c r="E5" s="72">
        <v>0</v>
      </c>
      <c r="F5" s="73">
        <f>E6</f>
        <v>3.6</v>
      </c>
      <c r="G5" s="74">
        <f ca="1">OFFSET(E6,1,0)</f>
        <v>11.5</v>
      </c>
      <c r="H5" s="74">
        <f ca="1">OFFSET(E6,2,0)</f>
        <v>9.6999999999999993</v>
      </c>
      <c r="I5" s="74">
        <f ca="1">OFFSET(E6,3,0)</f>
        <v>11.1</v>
      </c>
      <c r="J5" s="74">
        <f ca="1">OFFSET(E6,4,0)</f>
        <v>3.2</v>
      </c>
      <c r="K5" s="74">
        <f ca="1">OFFSET(E6,5,0)</f>
        <v>3.7</v>
      </c>
      <c r="L5" s="74">
        <f ca="1">OFFSET(E6,6,0)</f>
        <v>6.5</v>
      </c>
      <c r="M5" s="74">
        <f ca="1">OFFSET(E6,7,0)</f>
        <v>16.3</v>
      </c>
      <c r="N5" s="74">
        <f ca="1">OFFSET(E6,8,0)</f>
        <v>13.2</v>
      </c>
      <c r="O5" s="74">
        <f ca="1">OFFSET(E6,9,0)</f>
        <v>12.6</v>
      </c>
      <c r="P5" s="74">
        <f ca="1">OFFSET(E6,10,0)</f>
        <v>12.2</v>
      </c>
      <c r="Q5" s="74">
        <f ca="1">OFFSET(E6,11,0)</f>
        <v>12.8</v>
      </c>
      <c r="R5" s="74">
        <f ca="1">OFFSET(E6,12,0)</f>
        <v>9.8000000000000007</v>
      </c>
      <c r="S5" s="74">
        <f ca="1">OFFSET(E6,13,0)</f>
        <v>2.6</v>
      </c>
      <c r="T5" s="74">
        <f ca="1">OFFSET(E6,14,0)</f>
        <v>13.3</v>
      </c>
      <c r="U5" s="74">
        <f ca="1">OFFSET(E6,15,0)</f>
        <v>14.6</v>
      </c>
      <c r="V5" s="74">
        <f ca="1">OFFSET(E6,16,0)</f>
        <v>8.1999999999999993</v>
      </c>
      <c r="W5" s="74">
        <f ca="1">OFFSET(E6,17,0)</f>
        <v>10.3</v>
      </c>
      <c r="X5" s="74">
        <f ca="1">OFFSET(E6,18,0)</f>
        <v>10.6</v>
      </c>
      <c r="Y5" s="74">
        <f ca="1">OFFSET(E6,19,0)</f>
        <v>13.5</v>
      </c>
      <c r="Z5" s="74">
        <f ca="1">OFFSET(E6,20,0)</f>
        <v>7.2</v>
      </c>
      <c r="AA5" s="74">
        <f ca="1">OFFSET(E6,21,0)</f>
        <v>9.6999999999999993</v>
      </c>
      <c r="AB5" s="74">
        <f ca="1">OFFSET(E6,22,0)</f>
        <v>4.9000000000000004</v>
      </c>
      <c r="AC5" s="74">
        <f ca="1">OFFSET(E6,23,0)</f>
        <v>8.6</v>
      </c>
      <c r="AD5" s="74">
        <f ca="1">OFFSET(E6,24,0)</f>
        <v>2.2999999999999998</v>
      </c>
      <c r="AE5" s="74">
        <f ca="1">OFFSET(E6,25,0)</f>
        <v>6.9</v>
      </c>
      <c r="AF5" s="74">
        <f ca="1">OFFSET(E6,26,0)</f>
        <v>9.1999999999999993</v>
      </c>
      <c r="AG5" s="74">
        <f ca="1">OFFSET(E6,27,0)</f>
        <v>8.6999999999999993</v>
      </c>
      <c r="AH5" s="74">
        <f ca="1">OFFSET(E6,28,0)</f>
        <v>10</v>
      </c>
      <c r="AI5" s="74">
        <f ca="1">OFFSET(E6,29,0)</f>
        <v>10.8</v>
      </c>
      <c r="AJ5" s="74">
        <f ca="1">OFFSET(E6,30,0)</f>
        <v>16.899999999999999</v>
      </c>
      <c r="AK5" s="75">
        <f t="shared" ca="1" si="0"/>
        <v>312.99999999999994</v>
      </c>
    </row>
    <row r="6" spans="1:37" ht="24" customHeight="1" x14ac:dyDescent="0.25">
      <c r="A6" s="70" t="s">
        <v>51</v>
      </c>
      <c r="B6" s="77">
        <v>5</v>
      </c>
      <c r="C6" s="77">
        <v>18</v>
      </c>
      <c r="D6" s="77">
        <v>2.6</v>
      </c>
      <c r="E6" s="76">
        <v>3.6</v>
      </c>
      <c r="F6" s="72">
        <v>0</v>
      </c>
      <c r="G6" s="73">
        <f>F7</f>
        <v>15</v>
      </c>
      <c r="H6" s="74">
        <f ca="1">OFFSET(F7,1,0)</f>
        <v>13.2</v>
      </c>
      <c r="I6" s="74">
        <f ca="1">OFFSET(F7,2,0)</f>
        <v>13.7</v>
      </c>
      <c r="J6" s="74">
        <f ca="1">OFFSET(F7,3,0)</f>
        <v>6.8</v>
      </c>
      <c r="K6" s="74">
        <f ca="1">OFFSET(F7,4,0)</f>
        <v>0.9</v>
      </c>
      <c r="L6" s="74">
        <f ca="1">OFFSET(F7,5,0)</f>
        <v>5.0999999999999996</v>
      </c>
      <c r="M6" s="74">
        <f ca="1">OFFSET(F7,6,0)</f>
        <v>19.5</v>
      </c>
      <c r="N6" s="74">
        <f ca="1">OFFSET(F7,7,0)</f>
        <v>12.4</v>
      </c>
      <c r="O6" s="74">
        <f ca="1">OFFSET(F7,8,0)</f>
        <v>16.2</v>
      </c>
      <c r="P6" s="74">
        <f ca="1">OFFSET(F7,9,0)</f>
        <v>15.8</v>
      </c>
      <c r="Q6" s="74">
        <f ca="1">OFFSET(F7,10,0)</f>
        <v>16.399999999999999</v>
      </c>
      <c r="R6" s="74">
        <f ca="1">OFFSET(F7,11,0)</f>
        <v>13.3</v>
      </c>
      <c r="S6" s="74">
        <f ca="1">OFFSET(F7,12,0)</f>
        <v>2.9</v>
      </c>
      <c r="T6" s="74">
        <f ca="1">OFFSET(F7,13,0)</f>
        <v>12.6</v>
      </c>
      <c r="U6" s="74">
        <f ca="1">OFFSET(F7,14,0)</f>
        <v>16.899999999999999</v>
      </c>
      <c r="V6" s="74">
        <f ca="1">OFFSET(F7,15,0)</f>
        <v>11.8</v>
      </c>
      <c r="W6" s="74">
        <f ca="1">OFFSET(F7,16,0)</f>
        <v>14</v>
      </c>
      <c r="X6" s="74">
        <f ca="1">OFFSET(F7,17,0)</f>
        <v>14.2</v>
      </c>
      <c r="Y6" s="74">
        <f ca="1">OFFSET(F7,18,0)</f>
        <v>18.3</v>
      </c>
      <c r="Z6" s="74">
        <f ca="1">OFFSET(F7,19,0)</f>
        <v>11.1</v>
      </c>
      <c r="AA6" s="74">
        <f ca="1">OFFSET(F7,20,0)</f>
        <v>13.2</v>
      </c>
      <c r="AB6" s="74">
        <f ca="1">OFFSET(F7,21,0)</f>
        <v>8.8000000000000007</v>
      </c>
      <c r="AC6" s="74">
        <f ca="1">OFFSET(F7,22,0)</f>
        <v>12.1</v>
      </c>
      <c r="AD6" s="74">
        <f ca="1">OFFSET(F7,23,0)</f>
        <v>5.8</v>
      </c>
      <c r="AE6" s="74">
        <f ca="1">OFFSET(F7,24,0)</f>
        <v>10.8</v>
      </c>
      <c r="AF6" s="74">
        <f ca="1">OFFSET(F7,25,0)</f>
        <v>12.7</v>
      </c>
      <c r="AG6" s="74">
        <f ca="1">OFFSET(F7,26,0)</f>
        <v>12.3</v>
      </c>
      <c r="AH6" s="74">
        <f ca="1">OFFSET(F7,27,0)</f>
        <v>13.6</v>
      </c>
      <c r="AI6" s="74">
        <f ca="1">OFFSET(F7,28,0)</f>
        <v>13.4</v>
      </c>
      <c r="AJ6" s="74">
        <f ca="1">OFFSET(F7,29,0)</f>
        <v>16.100000000000001</v>
      </c>
      <c r="AK6" s="75">
        <f t="shared" ca="1" si="0"/>
        <v>398.10000000000014</v>
      </c>
    </row>
    <row r="7" spans="1:37" ht="24" customHeight="1" x14ac:dyDescent="0.25">
      <c r="A7" s="70" t="s">
        <v>52</v>
      </c>
      <c r="B7" s="77">
        <v>11.5</v>
      </c>
      <c r="C7" s="77">
        <v>0.1</v>
      </c>
      <c r="D7" s="77">
        <v>12.6</v>
      </c>
      <c r="E7" s="77">
        <v>11.5</v>
      </c>
      <c r="F7" s="76">
        <v>15</v>
      </c>
      <c r="G7" s="72">
        <v>0</v>
      </c>
      <c r="H7" s="73">
        <f>G8</f>
        <v>2.2999999999999998</v>
      </c>
      <c r="I7" s="78">
        <f ca="1">OFFSET(G8,1,0)</f>
        <v>12.9</v>
      </c>
      <c r="J7" s="78">
        <f ca="1">OFFSET(G8,2,0)</f>
        <v>12</v>
      </c>
      <c r="K7" s="78">
        <f ca="1">OFFSET(G8,3,0)</f>
        <v>15.3</v>
      </c>
      <c r="L7" s="78">
        <f ca="1">OFFSET(G8,4,0)</f>
        <v>18.399999999999999</v>
      </c>
      <c r="M7" s="78">
        <f ca="1">OFFSET(G8,5,0)</f>
        <v>6.1</v>
      </c>
      <c r="N7" s="78">
        <f ca="1">OFFSET(G8,6,0)</f>
        <v>21.6</v>
      </c>
      <c r="O7" s="78">
        <f ca="1">OFFSET(G8,7,0)</f>
        <v>9.6999999999999993</v>
      </c>
      <c r="P7" s="78">
        <f ca="1">OFFSET(G8,8,0)</f>
        <v>9.4</v>
      </c>
      <c r="Q7" s="78">
        <f ca="1">OFFSET(G8,9,0)</f>
        <v>10</v>
      </c>
      <c r="R7" s="78">
        <f ca="1">OFFSET(G8,10,0)</f>
        <v>3.1</v>
      </c>
      <c r="S7" s="78">
        <f ca="1">OFFSET(G8,11,0)</f>
        <v>14.7</v>
      </c>
      <c r="T7" s="78">
        <f ca="1">OFFSET(G8,12,0)</f>
        <v>17.7</v>
      </c>
      <c r="U7" s="78">
        <f ca="1">OFFSET(G8,13,0)</f>
        <v>18.399999999999999</v>
      </c>
      <c r="V7" s="78">
        <f ca="1">OFFSET(G8,14,0)</f>
        <v>7.5</v>
      </c>
      <c r="W7" s="78">
        <f ca="1">OFFSET(G8,15,0)</f>
        <v>8.1999999999999993</v>
      </c>
      <c r="X7" s="78">
        <f ca="1">OFFSET(G8,16,0)</f>
        <v>10</v>
      </c>
      <c r="Y7" s="78">
        <f ca="1">OFFSET(G8,17,0)</f>
        <v>6.9</v>
      </c>
      <c r="Z7" s="78">
        <f ca="1">OFFSET(G8,18,0)</f>
        <v>5.0999999999999996</v>
      </c>
      <c r="AA7" s="78">
        <f ca="1">OFFSET(G8,19,0)</f>
        <v>7.3</v>
      </c>
      <c r="AB7" s="78">
        <f ca="1">OFFSET(G8,20,0)</f>
        <v>6.9</v>
      </c>
      <c r="AC7" s="78">
        <f ca="1">OFFSET(G8,21,0)</f>
        <v>5.4</v>
      </c>
      <c r="AD7" s="78">
        <f ca="1">OFFSET(G8,22,0)</f>
        <v>10.4</v>
      </c>
      <c r="AE7" s="78">
        <f ca="1">OFFSET(G8,23,0)</f>
        <v>6.2</v>
      </c>
      <c r="AF7" s="78">
        <f ca="1">OFFSET(G8,24,0)</f>
        <v>6.7</v>
      </c>
      <c r="AG7" s="78">
        <f ca="1">OFFSET(G8,25,0)</f>
        <v>6.4</v>
      </c>
      <c r="AH7" s="78">
        <f ca="1">OFFSET(G8,26,0)</f>
        <v>7.9</v>
      </c>
      <c r="AI7" s="78">
        <f ca="1">OFFSET(G8,27,0)</f>
        <v>7</v>
      </c>
      <c r="AJ7" s="78">
        <f ca="1">OFFSET(G8,28,0)</f>
        <v>20.9</v>
      </c>
      <c r="AK7" s="75">
        <f t="shared" ca="1" si="0"/>
        <v>345.0999999999998</v>
      </c>
    </row>
    <row r="8" spans="1:37" ht="24" customHeight="1" x14ac:dyDescent="0.25">
      <c r="A8" s="70" t="s">
        <v>53</v>
      </c>
      <c r="B8" s="77">
        <v>9.6999999999999993</v>
      </c>
      <c r="C8" s="77">
        <v>2.4</v>
      </c>
      <c r="D8" s="77">
        <v>11.4</v>
      </c>
      <c r="E8" s="77">
        <v>9.6999999999999993</v>
      </c>
      <c r="F8" s="77">
        <v>13.2</v>
      </c>
      <c r="G8" s="76">
        <v>2.2999999999999998</v>
      </c>
      <c r="H8" s="72">
        <v>0</v>
      </c>
      <c r="I8" s="73">
        <f>H9</f>
        <v>10.9</v>
      </c>
      <c r="J8" s="78">
        <f ca="1">OFFSET(H9,1,0)</f>
        <v>10</v>
      </c>
      <c r="K8" s="78">
        <f ca="1">OFFSET(H9,2,0)</f>
        <v>13.9</v>
      </c>
      <c r="L8" s="78">
        <f ca="1">OFFSET(H9,3,0)</f>
        <v>17</v>
      </c>
      <c r="M8" s="78">
        <f ca="1">OFFSET(H9,4,0)</f>
        <v>8.6999999999999993</v>
      </c>
      <c r="N8" s="78">
        <f ca="1">OFFSET(H9,5,0)</f>
        <v>19.3</v>
      </c>
      <c r="O8" s="78">
        <f ca="1">OFFSET(H9,6,0)</f>
        <v>8.6</v>
      </c>
      <c r="P8" s="78">
        <f ca="1">OFFSET(H9,7,0)</f>
        <v>8.3000000000000007</v>
      </c>
      <c r="Q8" s="78">
        <f ca="1">OFFSET(H9,8,0)</f>
        <v>9.6999999999999993</v>
      </c>
      <c r="R8" s="78">
        <f ca="1">OFFSET(H9,9,0)</f>
        <v>5.2</v>
      </c>
      <c r="S8" s="78">
        <f ca="1">OFFSET(H9,10,0)</f>
        <v>12.5</v>
      </c>
      <c r="T8" s="78">
        <f ca="1">OFFSET(H9,11,0)</f>
        <v>15.5</v>
      </c>
      <c r="U8" s="78">
        <f ca="1">OFFSET(H9,12,0)</f>
        <v>16.100000000000001</v>
      </c>
      <c r="V8" s="78">
        <f ca="1">OFFSET(H9,13,0)</f>
        <v>5.6</v>
      </c>
      <c r="W8" s="78">
        <f ca="1">OFFSET(H9,14,0)</f>
        <v>6.4</v>
      </c>
      <c r="X8" s="78">
        <f ca="1">OFFSET(H9,15,0)</f>
        <v>8.8000000000000007</v>
      </c>
      <c r="Y8" s="78">
        <f ca="1">OFFSET(H9,16,0)</f>
        <v>6</v>
      </c>
      <c r="Z8" s="78">
        <f ca="1">OFFSET(H9,17,0)</f>
        <v>3</v>
      </c>
      <c r="AA8" s="78">
        <f ca="1">OFFSET(H9,18,0)</f>
        <v>5.4</v>
      </c>
      <c r="AB8" s="78">
        <f ca="1">OFFSET(H9,19,0)</f>
        <v>4.9000000000000004</v>
      </c>
      <c r="AC8" s="78">
        <f ca="1">OFFSET(H9,20,0)</f>
        <v>6.3</v>
      </c>
      <c r="AD8" s="78">
        <f ca="1">OFFSET(H9,21,0)</f>
        <v>8.1999999999999993</v>
      </c>
      <c r="AE8" s="78">
        <f ca="1">OFFSET(H9,22,0)</f>
        <v>4.2</v>
      </c>
      <c r="AF8" s="78">
        <f ca="1">OFFSET(H9,23,0)</f>
        <v>4.9000000000000004</v>
      </c>
      <c r="AG8" s="78">
        <f ca="1">OFFSET(H9,24,0)</f>
        <v>3.9</v>
      </c>
      <c r="AH8" s="78">
        <f ca="1">OFFSET(H9,25,0)</f>
        <v>6.1</v>
      </c>
      <c r="AI8" s="78">
        <f ca="1">OFFSET(H9,26,0)</f>
        <v>5.0999999999999996</v>
      </c>
      <c r="AJ8" s="78">
        <f ca="1">OFFSET(H9,27,0)</f>
        <v>18.7</v>
      </c>
      <c r="AK8" s="75">
        <f t="shared" ca="1" si="0"/>
        <v>301.89999999999998</v>
      </c>
    </row>
    <row r="9" spans="1:37" ht="24" customHeight="1" x14ac:dyDescent="0.25">
      <c r="A9" s="70" t="s">
        <v>54</v>
      </c>
      <c r="B9" s="77">
        <v>17.2</v>
      </c>
      <c r="C9" s="77">
        <v>12.8</v>
      </c>
      <c r="D9" s="77">
        <v>11</v>
      </c>
      <c r="E9" s="77">
        <v>11.1</v>
      </c>
      <c r="F9" s="77">
        <v>13.7</v>
      </c>
      <c r="G9" s="77">
        <v>12.9</v>
      </c>
      <c r="H9" s="79">
        <v>10.9</v>
      </c>
      <c r="I9" s="72">
        <v>0</v>
      </c>
      <c r="J9" s="73">
        <f>I10</f>
        <v>8.4</v>
      </c>
      <c r="K9" s="78">
        <f ca="1">OFFSET(I10,1,0)</f>
        <v>13.9</v>
      </c>
      <c r="L9" s="78">
        <f ca="1">OFFSET(I10,2,0)</f>
        <v>11.1</v>
      </c>
      <c r="M9" s="78">
        <f ca="1">OFFSET(I10,3,0)</f>
        <v>17.3</v>
      </c>
      <c r="N9" s="78">
        <f ca="1">OFFSET(I10,4,0)</f>
        <v>10.6</v>
      </c>
      <c r="O9" s="78">
        <f ca="1">OFFSET(I10,5,0)</f>
        <v>13.2</v>
      </c>
      <c r="P9" s="78">
        <f ca="1">OFFSET(I10,6,0)</f>
        <v>11.4</v>
      </c>
      <c r="Q9" s="78">
        <f ca="1">OFFSET(I10,7,0)</f>
        <v>13.4</v>
      </c>
      <c r="R9" s="78">
        <f ca="1">OFFSET(I10,8,0)</f>
        <v>16</v>
      </c>
      <c r="S9" s="78">
        <f ca="1">OFFSET(I10,9,0)</f>
        <v>12.1</v>
      </c>
      <c r="T9" s="78">
        <f ca="1">OFFSET(I10,10,0)</f>
        <v>6.8</v>
      </c>
      <c r="U9" s="78">
        <f ca="1">OFFSET(I10,11,0)</f>
        <v>8.1</v>
      </c>
      <c r="V9" s="78">
        <f ca="1">OFFSET(I10,12,0)</f>
        <v>6.3</v>
      </c>
      <c r="W9" s="78">
        <f ca="1">OFFSET(I10,13,0)</f>
        <v>8.1999999999999993</v>
      </c>
      <c r="X9" s="78">
        <f ca="1">OFFSET(I10,14,0)</f>
        <v>6.4</v>
      </c>
      <c r="Y9" s="78">
        <f ca="1">OFFSET(I10,15,0)</f>
        <v>9.5</v>
      </c>
      <c r="Z9" s="78">
        <f ca="1">OFFSET(I10,16,0)</f>
        <v>8.6</v>
      </c>
      <c r="AA9" s="78">
        <f ca="1">OFFSET(I10,17,0)</f>
        <v>9</v>
      </c>
      <c r="AB9" s="78">
        <f ca="1">OFFSET(I10,18,0)</f>
        <v>10.1</v>
      </c>
      <c r="AC9" s="78">
        <f ca="1">OFFSET(I10,19,0)</f>
        <v>15.6</v>
      </c>
      <c r="AD9" s="78">
        <f ca="1">OFFSET(I10,20,0)</f>
        <v>13.5</v>
      </c>
      <c r="AE9" s="78">
        <f ca="1">OFFSET(I10,21,0)</f>
        <v>8.6</v>
      </c>
      <c r="AF9" s="78">
        <f ca="1">OFFSET(I10,22,0)</f>
        <v>7.8</v>
      </c>
      <c r="AG9" s="78">
        <f ca="1">OFFSET(I10,23,0)</f>
        <v>8.4</v>
      </c>
      <c r="AH9" s="78">
        <f ca="1">OFFSET(I10,24,0)</f>
        <v>7.7</v>
      </c>
      <c r="AI9" s="78">
        <f ca="1">OFFSET(I10,25,0)</f>
        <v>8.6</v>
      </c>
      <c r="AJ9" s="78">
        <f ca="1">OFFSET(I10,26,0)</f>
        <v>10.5</v>
      </c>
      <c r="AK9" s="75">
        <f t="shared" ca="1" si="0"/>
        <v>370.7000000000001</v>
      </c>
    </row>
    <row r="10" spans="1:37" ht="24" customHeight="1" x14ac:dyDescent="0.25">
      <c r="A10" s="70" t="s">
        <v>55</v>
      </c>
      <c r="B10" s="77">
        <v>8.4</v>
      </c>
      <c r="C10" s="77">
        <v>12</v>
      </c>
      <c r="D10" s="77">
        <v>4.3</v>
      </c>
      <c r="E10" s="77">
        <v>3.2</v>
      </c>
      <c r="F10" s="77">
        <v>6.8</v>
      </c>
      <c r="G10" s="77">
        <v>12</v>
      </c>
      <c r="H10" s="77">
        <v>10</v>
      </c>
      <c r="I10" s="79">
        <v>8.4</v>
      </c>
      <c r="J10" s="72">
        <v>0</v>
      </c>
      <c r="K10" s="73">
        <f>J11</f>
        <v>7.8</v>
      </c>
      <c r="L10" s="78">
        <f ca="1">OFFSET(J11,1,0)</f>
        <v>7.1</v>
      </c>
      <c r="M10" s="78">
        <f ca="1">OFFSET(J11,2,0)</f>
        <v>17</v>
      </c>
      <c r="N10" s="78">
        <f ca="1">OFFSET(J11,3,0)</f>
        <v>13</v>
      </c>
      <c r="O10" s="78">
        <f ca="1">OFFSET(J11,4,0)</f>
        <v>13.3</v>
      </c>
      <c r="P10" s="78">
        <f ca="1">OFFSET(J11,5,0)</f>
        <v>13</v>
      </c>
      <c r="Q10" s="78">
        <f ca="1">OFFSET(J11,6,0)</f>
        <v>13.4</v>
      </c>
      <c r="R10" s="78">
        <f ca="1">OFFSET(J11,7,0)</f>
        <v>11.8</v>
      </c>
      <c r="S10" s="78">
        <f ca="1">OFFSET(J11,8,0)</f>
        <v>5.8</v>
      </c>
      <c r="T10" s="78">
        <f ca="1">OFFSET(J11,9,0)</f>
        <v>10.9</v>
      </c>
      <c r="U10" s="78">
        <f ca="1">OFFSET(J11,10,0)</f>
        <v>12</v>
      </c>
      <c r="V10" s="78">
        <f ca="1">OFFSET(J11,11,0)</f>
        <v>7.3</v>
      </c>
      <c r="W10" s="78">
        <f ca="1">OFFSET(J11,12,0)</f>
        <v>9.6</v>
      </c>
      <c r="X10" s="78">
        <f ca="1">OFFSET(J11,13,0)</f>
        <v>9.6999999999999993</v>
      </c>
      <c r="Y10" s="78">
        <f ca="1">OFFSET(J11,14,0)</f>
        <v>13.1</v>
      </c>
      <c r="Z10" s="78">
        <f ca="1">OFFSET(J11,15,0)</f>
        <v>7.2</v>
      </c>
      <c r="AA10" s="78">
        <f ca="1">OFFSET(J11,16,0)</f>
        <v>8.8000000000000007</v>
      </c>
      <c r="AB10" s="78">
        <f ca="1">OFFSET(J11,17,0)</f>
        <v>4.9000000000000004</v>
      </c>
      <c r="AC10" s="78">
        <f ca="1">OFFSET(J11,18,0)</f>
        <v>11.4</v>
      </c>
      <c r="AD10" s="78">
        <f ca="1">OFFSET(J11,19,0)</f>
        <v>5.0999999999999996</v>
      </c>
      <c r="AE10" s="78">
        <f ca="1">OFFSET(J11,20,0)</f>
        <v>6.9</v>
      </c>
      <c r="AF10" s="78">
        <f ca="1">OFFSET(J11,21,0)</f>
        <v>8.1</v>
      </c>
      <c r="AG10" s="78">
        <f ca="1">OFFSET(J11,22,0)</f>
        <v>8.1</v>
      </c>
      <c r="AH10" s="78">
        <f ca="1">OFFSET(J11,23,0)</f>
        <v>9.1</v>
      </c>
      <c r="AI10" s="78">
        <f ca="1">OFFSET(J11,24,0)</f>
        <v>8.9</v>
      </c>
      <c r="AJ10" s="78">
        <f ca="1">OFFSET(J11,25,0)</f>
        <v>14.6</v>
      </c>
      <c r="AK10" s="75">
        <f t="shared" ca="1" si="0"/>
        <v>323.00000000000006</v>
      </c>
    </row>
    <row r="11" spans="1:37" ht="24" customHeight="1" x14ac:dyDescent="0.25">
      <c r="A11" s="70" t="s">
        <v>56</v>
      </c>
      <c r="B11" s="77">
        <v>5.4</v>
      </c>
      <c r="C11" s="77">
        <v>15.2</v>
      </c>
      <c r="D11" s="77">
        <v>2.7</v>
      </c>
      <c r="E11" s="77">
        <v>3.7</v>
      </c>
      <c r="F11" s="77">
        <v>0.9</v>
      </c>
      <c r="G11" s="77">
        <v>15.3</v>
      </c>
      <c r="H11" s="77">
        <v>13.9</v>
      </c>
      <c r="I11" s="80">
        <v>13.9</v>
      </c>
      <c r="J11" s="76">
        <v>7.8</v>
      </c>
      <c r="K11" s="72">
        <v>0</v>
      </c>
      <c r="L11" s="73">
        <f>K12</f>
        <v>4.7</v>
      </c>
      <c r="M11" s="78">
        <f ca="1">OFFSET(K12,1,0)</f>
        <v>22.8</v>
      </c>
      <c r="N11" s="78">
        <f ca="1">OFFSET(K12,2,0)</f>
        <v>11.4</v>
      </c>
      <c r="O11" s="78">
        <f ca="1">OFFSET(K12,3,0)</f>
        <v>20.6</v>
      </c>
      <c r="P11" s="78">
        <f ca="1">OFFSET(K12,4,0)</f>
        <v>18.5</v>
      </c>
      <c r="Q11" s="78">
        <f ca="1">OFFSET(K12,5,0)</f>
        <v>19.899999999999999</v>
      </c>
      <c r="R11" s="78">
        <f ca="1">OFFSET(K12,6,0)</f>
        <v>14.3</v>
      </c>
      <c r="S11" s="78">
        <f ca="1">OFFSET(K12,7,0)</f>
        <v>2</v>
      </c>
      <c r="T11" s="78">
        <f ca="1">OFFSET(K12,8,0)</f>
        <v>12</v>
      </c>
      <c r="U11" s="78">
        <f ca="1">OFFSET(K12,9,0)</f>
        <v>16.3</v>
      </c>
      <c r="V11" s="78">
        <f ca="1">OFFSET(K12,10,0)</f>
        <v>12.7</v>
      </c>
      <c r="W11" s="78">
        <f ca="1">OFFSET(K12,11,0)</f>
        <v>15</v>
      </c>
      <c r="X11" s="78">
        <f ca="1">OFFSET(K12,12,0)</f>
        <v>15.1</v>
      </c>
      <c r="Y11" s="78">
        <f ca="1">OFFSET(K12,13,0)</f>
        <v>18.600000000000001</v>
      </c>
      <c r="Z11" s="78">
        <f ca="1">OFFSET(K12,14,0)</f>
        <v>12.7</v>
      </c>
      <c r="AA11" s="78">
        <f ca="1">OFFSET(K12,15,0)</f>
        <v>16.2</v>
      </c>
      <c r="AB11" s="78">
        <f ca="1">OFFSET(K12,16,0)</f>
        <v>9.8000000000000007</v>
      </c>
      <c r="AC11" s="78">
        <f ca="1">OFFSET(K12,17,0)</f>
        <v>13.1</v>
      </c>
      <c r="AD11" s="78">
        <f ca="1">OFFSET(K12,18,0)</f>
        <v>6.9</v>
      </c>
      <c r="AE11" s="78">
        <f ca="1">OFFSET(K12,19,0)</f>
        <v>11.8</v>
      </c>
      <c r="AF11" s="78">
        <f ca="1">OFFSET(K12,20,0)</f>
        <v>13.5</v>
      </c>
      <c r="AG11" s="78">
        <f ca="1">OFFSET(K12,21,0)</f>
        <v>13.9</v>
      </c>
      <c r="AH11" s="78">
        <f ca="1">OFFSET(K12,22,0)</f>
        <v>14.5</v>
      </c>
      <c r="AI11" s="78">
        <f ca="1">OFFSET(K12,23,0)</f>
        <v>15.9</v>
      </c>
      <c r="AJ11" s="78">
        <f ca="1">OFFSET(K12,24,0)</f>
        <v>15.5</v>
      </c>
      <c r="AK11" s="75">
        <f t="shared" ca="1" si="0"/>
        <v>426.5</v>
      </c>
    </row>
    <row r="12" spans="1:37" ht="24" customHeight="1" x14ac:dyDescent="0.25">
      <c r="A12" s="70" t="s">
        <v>57</v>
      </c>
      <c r="B12" s="77">
        <v>10.1</v>
      </c>
      <c r="C12" s="77">
        <v>18.3</v>
      </c>
      <c r="D12" s="77">
        <v>5.8</v>
      </c>
      <c r="E12" s="77">
        <v>6.5</v>
      </c>
      <c r="F12" s="77">
        <v>5.0999999999999996</v>
      </c>
      <c r="G12" s="77">
        <v>18.399999999999999</v>
      </c>
      <c r="H12" s="77">
        <v>17</v>
      </c>
      <c r="I12" s="80">
        <v>11.1</v>
      </c>
      <c r="J12" s="77">
        <v>7.1</v>
      </c>
      <c r="K12" s="76">
        <v>4.7</v>
      </c>
      <c r="L12" s="72">
        <v>0</v>
      </c>
      <c r="M12" s="73">
        <f>L13</f>
        <v>24.1</v>
      </c>
      <c r="N12" s="78">
        <f ca="1">OFFSET(L13,1,0)</f>
        <v>7.3</v>
      </c>
      <c r="O12" s="78">
        <f ca="1">OFFSET(L13,2,0)</f>
        <v>17.7</v>
      </c>
      <c r="P12" s="78">
        <f ca="1">OFFSET(L13,3,0)</f>
        <v>17.3</v>
      </c>
      <c r="Q12" s="78">
        <f ca="1">OFFSET(L13,4,0)</f>
        <v>17.899999999999999</v>
      </c>
      <c r="R12" s="78">
        <f ca="1">OFFSET(L13,5,0)</f>
        <v>16.2</v>
      </c>
      <c r="S12" s="78">
        <f ca="1">OFFSET(L13,6,0)</f>
        <v>4</v>
      </c>
      <c r="T12" s="78">
        <f ca="1">OFFSET(L13,7,0)</f>
        <v>7.9</v>
      </c>
      <c r="U12" s="78">
        <f ca="1">OFFSET(L13,8,0)</f>
        <v>11.19</v>
      </c>
      <c r="V12" s="78">
        <f ca="1">OFFSET(L13,9,0)</f>
        <v>12.6</v>
      </c>
      <c r="W12" s="78">
        <f ca="1">OFFSET(L13,10,0)</f>
        <v>14.5</v>
      </c>
      <c r="X12" s="78">
        <f ca="1">OFFSET(L13,11,0)</f>
        <v>14.7</v>
      </c>
      <c r="Y12" s="78">
        <f ca="1">OFFSET(L13,12,0)</f>
        <v>19.5</v>
      </c>
      <c r="Z12" s="78">
        <f ca="1">OFFSET(L13,13,0)</f>
        <v>14</v>
      </c>
      <c r="AA12" s="78">
        <f ca="1">OFFSET(L13,14,0)</f>
        <v>14.8</v>
      </c>
      <c r="AB12" s="78">
        <f ca="1">OFFSET(L13,15,0)</f>
        <v>10.824999999999999</v>
      </c>
      <c r="AC12" s="78">
        <f ca="1">OFFSET(L13,16,0)</f>
        <v>15.1</v>
      </c>
      <c r="AD12" s="78">
        <f ca="1">OFFSET(L13,17,0)</f>
        <v>11.8</v>
      </c>
      <c r="AE12" s="78">
        <f ca="1">OFFSET(L13,18,0)</f>
        <v>13.8</v>
      </c>
      <c r="AF12" s="78">
        <f ca="1">OFFSET(L13,19,0)</f>
        <v>14.1</v>
      </c>
      <c r="AG12" s="78">
        <f ca="1">OFFSET(L13,20,0)</f>
        <v>14.8</v>
      </c>
      <c r="AH12" s="78">
        <f ca="1">OFFSET(L13,21,0)</f>
        <v>13.9</v>
      </c>
      <c r="AI12" s="78">
        <f ca="1">OFFSET(L13,22,0)</f>
        <v>14.9</v>
      </c>
      <c r="AJ12" s="78">
        <f ca="1">OFFSET(L13,23,0)</f>
        <v>11.4</v>
      </c>
      <c r="AK12" s="75">
        <f t="shared" ca="1" si="0"/>
        <v>438.41500000000002</v>
      </c>
    </row>
    <row r="13" spans="1:37" ht="24" customHeight="1" x14ac:dyDescent="0.25">
      <c r="A13" s="70" t="s">
        <v>58</v>
      </c>
      <c r="B13" s="77">
        <v>16.100000000000001</v>
      </c>
      <c r="C13" s="77">
        <v>6.2</v>
      </c>
      <c r="D13" s="77">
        <v>17.5</v>
      </c>
      <c r="E13" s="77">
        <v>16.3</v>
      </c>
      <c r="F13" s="77">
        <v>19.5</v>
      </c>
      <c r="G13" s="77">
        <v>6.1</v>
      </c>
      <c r="H13" s="77">
        <v>8.6999999999999993</v>
      </c>
      <c r="I13" s="80">
        <v>17.3</v>
      </c>
      <c r="J13" s="77">
        <v>17</v>
      </c>
      <c r="K13" s="77">
        <v>22.8</v>
      </c>
      <c r="L13" s="76">
        <v>24.1</v>
      </c>
      <c r="M13" s="72">
        <v>0</v>
      </c>
      <c r="N13" s="73">
        <f>M14</f>
        <v>25.6</v>
      </c>
      <c r="O13" s="78">
        <f ca="1">OFFSET(M14,1,0)</f>
        <v>12.4</v>
      </c>
      <c r="P13" s="78">
        <f ca="1">OFFSET(M14,2,0)</f>
        <v>12</v>
      </c>
      <c r="Q13" s="78">
        <f ca="1">OFFSET(M14,3,0)</f>
        <v>12.6</v>
      </c>
      <c r="R13" s="78">
        <f ca="1">OFFSET(M14,4,0)</f>
        <v>6.8</v>
      </c>
      <c r="S13" s="78">
        <f ca="1">OFFSET(M14,5,0)</f>
        <v>20.399999999999999</v>
      </c>
      <c r="T13" s="78">
        <f ca="1">OFFSET(M14,6,0)</f>
        <v>21.8</v>
      </c>
      <c r="U13" s="78">
        <f ca="1">OFFSET(M14,7,0)</f>
        <v>22.4</v>
      </c>
      <c r="V13" s="78">
        <f ca="1">OFFSET(M14,8,0)</f>
        <v>12.1</v>
      </c>
      <c r="W13" s="78">
        <f ca="1">OFFSET(M14,9,0)</f>
        <v>12.8</v>
      </c>
      <c r="X13" s="78">
        <f ca="1">OFFSET(M14,10,0)</f>
        <v>15.1</v>
      </c>
      <c r="Y13" s="78">
        <f ca="1">OFFSET(M14,11,0)</f>
        <v>9.5</v>
      </c>
      <c r="Z13" s="78">
        <f ca="1">OFFSET(M14,12,0)</f>
        <v>11.1</v>
      </c>
      <c r="AA13" s="78">
        <f ca="1">OFFSET(M14,13,0)</f>
        <v>11.3</v>
      </c>
      <c r="AB13" s="78">
        <f ca="1">OFFSET(M14,14,0)</f>
        <v>13.3</v>
      </c>
      <c r="AC13" s="78">
        <f ca="1">OFFSET(M14,15,0)</f>
        <v>9</v>
      </c>
      <c r="AD13" s="78">
        <f ca="1">OFFSET(M14,16,0)</f>
        <v>14.8</v>
      </c>
      <c r="AE13" s="78">
        <f ca="1">OFFSET(M14,17,0)</f>
        <v>12.3</v>
      </c>
      <c r="AF13" s="78">
        <f ca="1">OFFSET(M14,18,0)</f>
        <v>11.3</v>
      </c>
      <c r="AG13" s="78">
        <f ca="1">OFFSET(M14,19,0)</f>
        <v>10.4</v>
      </c>
      <c r="AH13" s="78">
        <f ca="1">OFFSET(M14,20,0)</f>
        <v>12.8</v>
      </c>
      <c r="AI13" s="78">
        <f ca="1">OFFSET(M14,21,0)</f>
        <v>11</v>
      </c>
      <c r="AJ13" s="78">
        <f ca="1">OFFSET(M14,22,0)</f>
        <v>33.6</v>
      </c>
      <c r="AK13" s="75">
        <f t="shared" ca="1" si="0"/>
        <v>506.00000000000011</v>
      </c>
    </row>
    <row r="14" spans="1:37" ht="24" customHeight="1" x14ac:dyDescent="0.25">
      <c r="A14" s="70" t="s">
        <v>59</v>
      </c>
      <c r="B14" s="77">
        <v>16.7</v>
      </c>
      <c r="C14" s="77">
        <v>21.5</v>
      </c>
      <c r="D14" s="77">
        <v>12.5</v>
      </c>
      <c r="E14" s="77">
        <v>13.2</v>
      </c>
      <c r="F14" s="77">
        <v>12.4</v>
      </c>
      <c r="G14" s="77">
        <v>21.6</v>
      </c>
      <c r="H14" s="77">
        <v>19.3</v>
      </c>
      <c r="I14" s="80">
        <v>10.6</v>
      </c>
      <c r="J14" s="77">
        <v>13</v>
      </c>
      <c r="K14" s="77">
        <v>11.4</v>
      </c>
      <c r="L14" s="77">
        <v>7.3</v>
      </c>
      <c r="M14" s="76">
        <v>25.6</v>
      </c>
      <c r="N14" s="72">
        <v>0</v>
      </c>
      <c r="O14" s="73">
        <f>N15</f>
        <v>20.7</v>
      </c>
      <c r="P14" s="78">
        <f ca="1">OFFSET(N15,1,0)</f>
        <v>20</v>
      </c>
      <c r="Q14" s="78">
        <f ca="1">OFFSET(N15,2,0)</f>
        <v>20.8</v>
      </c>
      <c r="R14" s="78">
        <f ca="1">OFFSET(N15,3,0)</f>
        <v>22.9</v>
      </c>
      <c r="S14" s="78">
        <f ca="1">OFFSET(N15,4,0)</f>
        <v>10.7</v>
      </c>
      <c r="T14" s="78">
        <f ca="1">OFFSET(N15,5,0)</f>
        <v>5.4</v>
      </c>
      <c r="U14" s="78">
        <f ca="1">OFFSET(N15,6,0)</f>
        <v>9.8000000000000007</v>
      </c>
      <c r="V14" s="78">
        <f ca="1">OFFSET(N15,7,0)</f>
        <v>14.6</v>
      </c>
      <c r="W14" s="78">
        <f ca="1">OFFSET(N15,8,0)</f>
        <v>16.7</v>
      </c>
      <c r="X14" s="78">
        <f ca="1">OFFSET(N15,9,0)</f>
        <v>14.9</v>
      </c>
      <c r="Y14" s="78">
        <f ca="1">OFFSET(N15,10,0)</f>
        <v>21.5</v>
      </c>
      <c r="Z14" s="78">
        <f ca="1">OFFSET(N15,11,0)</f>
        <v>16.899999999999999</v>
      </c>
      <c r="AA14" s="78">
        <f ca="1">OFFSET(N15,12,0)</f>
        <v>17.7</v>
      </c>
      <c r="AB14" s="78">
        <f ca="1">OFFSET(N15,13,0)</f>
        <v>16.600000000000001</v>
      </c>
      <c r="AC14" s="78">
        <f ca="1">OFFSET(N15,14,0)</f>
        <v>21.7</v>
      </c>
      <c r="AD14" s="78">
        <f ca="1">OFFSET(N15,15,0)</f>
        <v>15.4</v>
      </c>
      <c r="AE14" s="78">
        <f ca="1">OFFSET(N15,16,0)</f>
        <v>17</v>
      </c>
      <c r="AF14" s="78">
        <f ca="1">OFFSET(N15,17,0)</f>
        <v>16.100000000000001</v>
      </c>
      <c r="AG14" s="78">
        <f ca="1">OFFSET(N15,18,0)</f>
        <v>16.8</v>
      </c>
      <c r="AH14" s="78">
        <f ca="1">OFFSET(N15,19,0)</f>
        <v>16.2</v>
      </c>
      <c r="AI14" s="78">
        <f ca="1">OFFSET(N15,20,0)</f>
        <v>16.899999999999999</v>
      </c>
      <c r="AJ14" s="78">
        <f ca="1">OFFSET(N15,21,0)</f>
        <v>6.7</v>
      </c>
      <c r="AK14" s="75">
        <f t="shared" ca="1" si="0"/>
        <v>541.1</v>
      </c>
    </row>
    <row r="15" spans="1:37" ht="24" customHeight="1" x14ac:dyDescent="0.25">
      <c r="A15" s="70" t="s">
        <v>60</v>
      </c>
      <c r="B15" s="77">
        <v>18.600000000000001</v>
      </c>
      <c r="C15" s="77">
        <v>9.6999999999999993</v>
      </c>
      <c r="D15" s="77">
        <v>13.7</v>
      </c>
      <c r="E15" s="77">
        <v>12.6</v>
      </c>
      <c r="F15" s="77">
        <v>16.2</v>
      </c>
      <c r="G15" s="77">
        <v>9.6999999999999993</v>
      </c>
      <c r="H15" s="77">
        <v>8.6</v>
      </c>
      <c r="I15" s="80">
        <v>13.2</v>
      </c>
      <c r="J15" s="77">
        <v>13.3</v>
      </c>
      <c r="K15" s="77">
        <v>20.6</v>
      </c>
      <c r="L15" s="77">
        <v>17.7</v>
      </c>
      <c r="M15" s="77">
        <v>12.4</v>
      </c>
      <c r="N15" s="76">
        <v>20.7</v>
      </c>
      <c r="O15" s="72">
        <v>0</v>
      </c>
      <c r="P15" s="73">
        <f>O16</f>
        <v>0.7</v>
      </c>
      <c r="Q15" s="78">
        <f ca="1">OFFSET(O16,1,0)</f>
        <v>0.3</v>
      </c>
      <c r="R15" s="78">
        <f ca="1">OFFSET(O16,2,0)</f>
        <v>12.5</v>
      </c>
      <c r="S15" s="78">
        <f ca="1">OFFSET(O16,3,0)</f>
        <v>18</v>
      </c>
      <c r="T15" s="78">
        <f ca="1">OFFSET(O16,4,0)</f>
        <v>15.7</v>
      </c>
      <c r="U15" s="78">
        <f ca="1">OFFSET(O16,5,0)</f>
        <v>14.6</v>
      </c>
      <c r="V15" s="78">
        <f ca="1">OFFSET(O16,6,0)</f>
        <v>5.0999999999999996</v>
      </c>
      <c r="W15" s="78">
        <f ca="1">OFFSET(O16,7,0)</f>
        <v>3.8</v>
      </c>
      <c r="X15" s="78">
        <f ca="1">OFFSET(O16,8,0)</f>
        <v>6.8</v>
      </c>
      <c r="Y15" s="78">
        <f ca="1">OFFSET(O16,9,0)</f>
        <v>3.3</v>
      </c>
      <c r="Z15" s="78">
        <f ca="1">OFFSET(O16,10,0)</f>
        <v>7.3</v>
      </c>
      <c r="AA15" s="78">
        <f ca="1">OFFSET(O16,11,0)</f>
        <v>3</v>
      </c>
      <c r="AB15" s="78">
        <f ca="1">OFFSET(O16,12,0)</f>
        <v>11.5</v>
      </c>
      <c r="AC15" s="78">
        <f ca="1">OFFSET(O16,13,0)</f>
        <v>16.899999999999999</v>
      </c>
      <c r="AD15" s="78">
        <f ca="1">OFFSET(O16,14,0)</f>
        <v>15.7</v>
      </c>
      <c r="AE15" s="78">
        <f ca="1">OFFSET(O16,15,0)</f>
        <v>10</v>
      </c>
      <c r="AF15" s="78">
        <f ca="1">OFFSET(O16,16,0)</f>
        <v>3.6</v>
      </c>
      <c r="AG15" s="78">
        <f ca="1">OFFSET(O16,17,0)</f>
        <v>8.9</v>
      </c>
      <c r="AH15" s="78">
        <f ca="1">OFFSET(O16,18,0)</f>
        <v>4.4000000000000004</v>
      </c>
      <c r="AI15" s="78">
        <f ca="1">OFFSET(O16,19,0)</f>
        <v>3.3</v>
      </c>
      <c r="AJ15" s="78">
        <f ca="1">OFFSET(O16,20,0)</f>
        <v>17.100000000000001</v>
      </c>
      <c r="AK15" s="75">
        <f t="shared" ca="1" si="0"/>
        <v>369.49999999999994</v>
      </c>
    </row>
    <row r="16" spans="1:37" ht="24" customHeight="1" x14ac:dyDescent="0.25">
      <c r="A16" s="70" t="s">
        <v>61</v>
      </c>
      <c r="B16" s="77">
        <v>17.100000000000001</v>
      </c>
      <c r="C16" s="77">
        <v>9.9</v>
      </c>
      <c r="D16" s="77">
        <v>13.4</v>
      </c>
      <c r="E16" s="77">
        <v>12.2</v>
      </c>
      <c r="F16" s="77">
        <v>15.8</v>
      </c>
      <c r="G16" s="77">
        <v>9.4</v>
      </c>
      <c r="H16" s="77">
        <v>8.3000000000000007</v>
      </c>
      <c r="I16" s="80">
        <v>11.4</v>
      </c>
      <c r="J16" s="77">
        <v>13</v>
      </c>
      <c r="K16" s="77">
        <v>18.5</v>
      </c>
      <c r="L16" s="77">
        <v>17.3</v>
      </c>
      <c r="M16" s="77">
        <v>12</v>
      </c>
      <c r="N16" s="77">
        <v>20</v>
      </c>
      <c r="O16" s="76">
        <v>0.7</v>
      </c>
      <c r="P16" s="72">
        <v>0</v>
      </c>
      <c r="Q16" s="73">
        <f>P17</f>
        <v>0.6</v>
      </c>
      <c r="R16" s="78">
        <f ca="1">OFFSET(P17,1,0)</f>
        <v>12.7</v>
      </c>
      <c r="S16" s="78">
        <f ca="1">OFFSET(P17,2,0)</f>
        <v>16.399999999999999</v>
      </c>
      <c r="T16" s="78">
        <f ca="1">OFFSET(P17,3,0)</f>
        <v>16.100000000000001</v>
      </c>
      <c r="U16" s="78">
        <f ca="1">OFFSET(P17,4,0)</f>
        <v>15</v>
      </c>
      <c r="V16" s="78">
        <f ca="1">OFFSET(P17,5,0)</f>
        <v>4.7</v>
      </c>
      <c r="W16" s="78">
        <f ca="1">OFFSET(P17,6,0)</f>
        <v>3.5</v>
      </c>
      <c r="X16" s="78">
        <f ca="1">OFFSET(P17,7,0)</f>
        <v>5.7</v>
      </c>
      <c r="Y16" s="78">
        <f ca="1">OFFSET(P17,8,0)</f>
        <v>3</v>
      </c>
      <c r="Z16" s="78">
        <f ca="1">OFFSET(P17,9,0)</f>
        <v>8.3000000000000007</v>
      </c>
      <c r="AA16" s="78">
        <f ca="1">OFFSET(P17,10,0)</f>
        <v>2.6</v>
      </c>
      <c r="AB16" s="78">
        <f ca="1">OFFSET(P17,11,0)</f>
        <v>9.9</v>
      </c>
      <c r="AC16" s="78">
        <f ca="1">OFFSET(P17,12,0)</f>
        <v>15.4</v>
      </c>
      <c r="AD16" s="78">
        <f ca="1">OFFSET(P17,13,0)</f>
        <v>14.1</v>
      </c>
      <c r="AE16" s="78">
        <f ca="1">OFFSET(P17,14,0)</f>
        <v>8.4</v>
      </c>
      <c r="AF16" s="78">
        <f ca="1">OFFSET(P17,15,0)</f>
        <v>3.2</v>
      </c>
      <c r="AG16" s="78">
        <f ca="1">OFFSET(P17,16,0)</f>
        <v>7.3</v>
      </c>
      <c r="AH16" s="78">
        <f ca="1">OFFSET(P17,17,0)</f>
        <v>4</v>
      </c>
      <c r="AI16" s="78">
        <f ca="1">OFFSET(P17,18,0)</f>
        <v>3</v>
      </c>
      <c r="AJ16" s="78">
        <f ca="1">OFFSET(P17,19,0)</f>
        <v>16.5</v>
      </c>
      <c r="AK16" s="75">
        <f t="shared" ca="1" si="0"/>
        <v>349.39999999999992</v>
      </c>
    </row>
    <row r="17" spans="1:37" ht="24" customHeight="1" x14ac:dyDescent="0.25">
      <c r="A17" s="70" t="s">
        <v>62</v>
      </c>
      <c r="B17" s="77">
        <v>18.5</v>
      </c>
      <c r="C17" s="77">
        <v>9.6999999999999993</v>
      </c>
      <c r="D17" s="77">
        <v>13.9</v>
      </c>
      <c r="E17" s="77">
        <v>12.8</v>
      </c>
      <c r="F17" s="77">
        <v>16.399999999999999</v>
      </c>
      <c r="G17" s="77">
        <v>10</v>
      </c>
      <c r="H17" s="77">
        <v>9.6999999999999993</v>
      </c>
      <c r="I17" s="80">
        <v>13.4</v>
      </c>
      <c r="J17" s="77">
        <v>13.4</v>
      </c>
      <c r="K17" s="77">
        <v>19.899999999999999</v>
      </c>
      <c r="L17" s="77">
        <v>17.899999999999999</v>
      </c>
      <c r="M17" s="77">
        <v>12.6</v>
      </c>
      <c r="N17" s="77">
        <v>20.8</v>
      </c>
      <c r="O17" s="77">
        <v>0.3</v>
      </c>
      <c r="P17" s="76">
        <v>0.6</v>
      </c>
      <c r="Q17" s="72">
        <v>0</v>
      </c>
      <c r="R17" s="73">
        <f>Q18</f>
        <v>12.8</v>
      </c>
      <c r="S17" s="78">
        <f ca="1">OFFSET(Q18,1,0)</f>
        <v>17.899999999999999</v>
      </c>
      <c r="T17" s="78">
        <f ca="1">OFFSET(Q18,2,0)</f>
        <v>15.9</v>
      </c>
      <c r="U17" s="78">
        <f ca="1">OFFSET(Q18,3,0)</f>
        <v>14.8</v>
      </c>
      <c r="V17" s="78">
        <f ca="1">OFFSET(Q18,4,0)</f>
        <v>5.3</v>
      </c>
      <c r="W17" s="78">
        <f ca="1">OFFSET(Q18,5,0)</f>
        <v>4</v>
      </c>
      <c r="X17" s="78">
        <f ca="1">OFFSET(Q18,6,0)</f>
        <v>7</v>
      </c>
      <c r="Y17" s="78">
        <f ca="1">OFFSET(Q18,7,0)</f>
        <v>3.6</v>
      </c>
      <c r="Z17" s="78">
        <f ca="1">OFFSET(Q18,8,0)</f>
        <v>9.9</v>
      </c>
      <c r="AA17" s="78">
        <f ca="1">OFFSET(Q18,9,0)</f>
        <v>3.3</v>
      </c>
      <c r="AB17" s="78">
        <f ca="1">OFFSET(Q18,10,0)</f>
        <v>11.4</v>
      </c>
      <c r="AC17" s="78">
        <f ca="1">OFFSET(Q18,11,0)</f>
        <v>16.899999999999999</v>
      </c>
      <c r="AD17" s="78">
        <f ca="1">OFFSET(Q18,12,0)</f>
        <v>15.6</v>
      </c>
      <c r="AE17" s="78">
        <f ca="1">OFFSET(Q18,13,0)</f>
        <v>9.9</v>
      </c>
      <c r="AF17" s="78">
        <f ca="1">OFFSET(Q18,14,0)</f>
        <v>3.8</v>
      </c>
      <c r="AG17" s="78">
        <f ca="1">OFFSET(Q18,15,0)</f>
        <v>8.9</v>
      </c>
      <c r="AH17" s="78">
        <f ca="1">OFFSET(Q18,16,0)</f>
        <v>4.5999999999999996</v>
      </c>
      <c r="AI17" s="78">
        <f ca="1">OFFSET(Q18,17,0)</f>
        <v>3.6</v>
      </c>
      <c r="AJ17" s="78">
        <f ca="1">OFFSET(Q18,18,0)</f>
        <v>17.3</v>
      </c>
      <c r="AK17" s="75">
        <f t="shared" ca="1" si="0"/>
        <v>376.40000000000009</v>
      </c>
    </row>
    <row r="18" spans="1:37" ht="24" customHeight="1" x14ac:dyDescent="0.25">
      <c r="A18" s="70" t="s">
        <v>63</v>
      </c>
      <c r="B18" s="77">
        <v>9.6</v>
      </c>
      <c r="C18" s="77">
        <v>3</v>
      </c>
      <c r="D18" s="77">
        <v>10.9</v>
      </c>
      <c r="E18" s="77">
        <v>9.8000000000000007</v>
      </c>
      <c r="F18" s="77">
        <v>13.3</v>
      </c>
      <c r="G18" s="77">
        <v>3.1</v>
      </c>
      <c r="H18" s="77">
        <v>5.2</v>
      </c>
      <c r="I18" s="80">
        <v>16</v>
      </c>
      <c r="J18" s="77">
        <v>11.8</v>
      </c>
      <c r="K18" s="77">
        <v>14.3</v>
      </c>
      <c r="L18" s="77">
        <v>16.2</v>
      </c>
      <c r="M18" s="77">
        <v>6.8</v>
      </c>
      <c r="N18" s="77">
        <v>22.9</v>
      </c>
      <c r="O18" s="77">
        <v>12.5</v>
      </c>
      <c r="P18" s="77">
        <v>12.7</v>
      </c>
      <c r="Q18" s="76">
        <v>12.8</v>
      </c>
      <c r="R18" s="72">
        <v>0</v>
      </c>
      <c r="S18" s="73">
        <f>R19</f>
        <v>12.9</v>
      </c>
      <c r="T18" s="78">
        <f ca="1">OFFSET(R19,1,0)</f>
        <v>23.2</v>
      </c>
      <c r="U18" s="78">
        <f ca="1">OFFSET(R19,2,0)</f>
        <v>21.1</v>
      </c>
      <c r="V18" s="78">
        <f ca="1">OFFSET(R19,3,0)</f>
        <v>10.8</v>
      </c>
      <c r="W18" s="78">
        <f ca="1">OFFSET(R19,4,0)</f>
        <v>10.9</v>
      </c>
      <c r="X18" s="78">
        <f ca="1">OFFSET(R19,5,0)</f>
        <v>13.8</v>
      </c>
      <c r="Y18" s="78">
        <f ca="1">OFFSET(R19,6,0)</f>
        <v>9.6999999999999993</v>
      </c>
      <c r="Z18" s="78">
        <f ca="1">OFFSET(R19,7,0)</f>
        <v>7.9</v>
      </c>
      <c r="AA18" s="78">
        <f ca="1">OFFSET(R19,8,0)</f>
        <v>10.4</v>
      </c>
      <c r="AB18" s="78">
        <f ca="1">OFFSET(R19,9,0)</f>
        <v>8.4</v>
      </c>
      <c r="AC18" s="78">
        <f ca="1">OFFSET(R19,10,0)</f>
        <v>2.5</v>
      </c>
      <c r="AD18" s="78">
        <f ca="1">OFFSET(R19,11,0)</f>
        <v>8.3000000000000007</v>
      </c>
      <c r="AE18" s="78">
        <f ca="1">OFFSET(R19,12,0)</f>
        <v>8.6</v>
      </c>
      <c r="AF18" s="78">
        <f ca="1">OFFSET(R19,13,0)</f>
        <v>9.4</v>
      </c>
      <c r="AG18" s="78">
        <f ca="1">OFFSET(R19,14,0)</f>
        <v>8.8000000000000007</v>
      </c>
      <c r="AH18" s="78">
        <f ca="1">OFFSET(R19,15,0)</f>
        <v>10.7</v>
      </c>
      <c r="AI18" s="78">
        <f ca="1">OFFSET(R19,16,0)</f>
        <v>10</v>
      </c>
      <c r="AJ18" s="78">
        <f ca="1">OFFSET(R19,17,0)</f>
        <v>23.7</v>
      </c>
      <c r="AK18" s="75">
        <f t="shared" ca="1" si="0"/>
        <v>391.99999999999994</v>
      </c>
    </row>
    <row r="19" spans="1:37" ht="24" customHeight="1" x14ac:dyDescent="0.25">
      <c r="A19" s="70" t="s">
        <v>64</v>
      </c>
      <c r="B19" s="77">
        <v>6.1</v>
      </c>
      <c r="C19" s="77">
        <v>14.6</v>
      </c>
      <c r="D19" s="77">
        <v>1.9</v>
      </c>
      <c r="E19" s="77">
        <v>2.6</v>
      </c>
      <c r="F19" s="77">
        <v>2.9</v>
      </c>
      <c r="G19" s="77">
        <v>14.7</v>
      </c>
      <c r="H19" s="77">
        <v>12.5</v>
      </c>
      <c r="I19" s="80">
        <v>12.1</v>
      </c>
      <c r="J19" s="77">
        <v>5.8</v>
      </c>
      <c r="K19" s="77">
        <v>2</v>
      </c>
      <c r="L19" s="77">
        <v>4</v>
      </c>
      <c r="M19" s="77">
        <v>20.399999999999999</v>
      </c>
      <c r="N19" s="77">
        <v>10.7</v>
      </c>
      <c r="O19" s="77">
        <v>18</v>
      </c>
      <c r="P19" s="77">
        <v>16.399999999999999</v>
      </c>
      <c r="Q19" s="77">
        <v>17.899999999999999</v>
      </c>
      <c r="R19" s="76">
        <v>12.9</v>
      </c>
      <c r="S19" s="72">
        <v>0</v>
      </c>
      <c r="T19" s="73">
        <f>S20</f>
        <v>12.1</v>
      </c>
      <c r="U19" s="78">
        <f ca="1">OFFSET(S20,1,0)</f>
        <v>16.399999999999999</v>
      </c>
      <c r="V19" s="78">
        <f ca="1">OFFSET(S20,2,0)</f>
        <v>10.8</v>
      </c>
      <c r="W19" s="78">
        <f ca="1">OFFSET(S20,3,0)</f>
        <v>13</v>
      </c>
      <c r="X19" s="78">
        <f ca="1">OFFSET(S20,4,0)</f>
        <v>13.2</v>
      </c>
      <c r="Y19" s="78">
        <f ca="1">OFFSET(S20,5,0)</f>
        <v>16</v>
      </c>
      <c r="Z19" s="78">
        <f ca="1">OFFSET(S20,6,0)</f>
        <v>9.6999999999999993</v>
      </c>
      <c r="AA19" s="78">
        <f ca="1">OFFSET(S20,7,0)</f>
        <v>12.2</v>
      </c>
      <c r="AB19" s="78">
        <f ca="1">OFFSET(S20,8,0)</f>
        <v>7.8</v>
      </c>
      <c r="AC19" s="78">
        <f ca="1">OFFSET(S20,9,0)</f>
        <v>11.2</v>
      </c>
      <c r="AD19" s="78">
        <f ca="1">OFFSET(S20,10,0)</f>
        <v>4.9000000000000004</v>
      </c>
      <c r="AE19" s="78">
        <f ca="1">OFFSET(S20,11,0)</f>
        <v>9.5</v>
      </c>
      <c r="AF19" s="78">
        <f ca="1">OFFSET(S20,12,0)</f>
        <v>11.6</v>
      </c>
      <c r="AG19" s="78">
        <f ca="1">OFFSET(S20,13,0)</f>
        <v>11.3</v>
      </c>
      <c r="AH19" s="78">
        <f ca="1">OFFSET(S20,14,0)</f>
        <v>12.5</v>
      </c>
      <c r="AI19" s="78">
        <f ca="1">OFFSET(S20,15,0)</f>
        <v>13.4</v>
      </c>
      <c r="AJ19" s="78">
        <f ca="1">OFFSET(S20,16,0)</f>
        <v>14.4</v>
      </c>
      <c r="AK19" s="75">
        <f t="shared" ca="1" si="0"/>
        <v>375.49999999999994</v>
      </c>
    </row>
    <row r="20" spans="1:37" ht="24" customHeight="1" x14ac:dyDescent="0.25">
      <c r="A20" s="70" t="s">
        <v>65</v>
      </c>
      <c r="B20" s="77">
        <v>17.3</v>
      </c>
      <c r="C20" s="77">
        <v>17.600000000000001</v>
      </c>
      <c r="D20" s="77">
        <v>12.7</v>
      </c>
      <c r="E20" s="77">
        <v>13.3</v>
      </c>
      <c r="F20" s="77">
        <v>12.6</v>
      </c>
      <c r="G20" s="77">
        <v>17.7</v>
      </c>
      <c r="H20" s="77">
        <v>15.5</v>
      </c>
      <c r="I20" s="80">
        <v>6.8</v>
      </c>
      <c r="J20" s="77">
        <v>10.9</v>
      </c>
      <c r="K20" s="77">
        <v>12</v>
      </c>
      <c r="L20" s="77">
        <v>7.9</v>
      </c>
      <c r="M20" s="77">
        <v>21.8</v>
      </c>
      <c r="N20" s="77">
        <v>5.4</v>
      </c>
      <c r="O20" s="77">
        <v>15.7</v>
      </c>
      <c r="P20" s="77">
        <v>16.100000000000001</v>
      </c>
      <c r="Q20" s="77">
        <v>15.9</v>
      </c>
      <c r="R20" s="77">
        <v>23.2</v>
      </c>
      <c r="S20" s="76">
        <v>12.1</v>
      </c>
      <c r="T20" s="72">
        <v>0</v>
      </c>
      <c r="U20" s="73">
        <f>T21</f>
        <v>4.8</v>
      </c>
      <c r="V20" s="78">
        <f ca="1">OFFSET(T21,1,0)</f>
        <v>10.7</v>
      </c>
      <c r="W20" s="78">
        <f ca="1">OFFSET(T21,2,0)</f>
        <v>11.7</v>
      </c>
      <c r="X20" s="78">
        <f ca="1">OFFSET(T21,3,0)</f>
        <v>9.9</v>
      </c>
      <c r="Y20" s="78">
        <f ca="1">OFFSET(T21,4,0)</f>
        <v>15.3</v>
      </c>
      <c r="Z20" s="78">
        <f ca="1">OFFSET(T21,5,0)</f>
        <v>13</v>
      </c>
      <c r="AA20" s="78">
        <f ca="1">OFFSET(T21,6,0)</f>
        <v>12.7</v>
      </c>
      <c r="AB20" s="78">
        <f ca="1">OFFSET(T21,7,0)</f>
        <v>13.4</v>
      </c>
      <c r="AC20" s="78">
        <f ca="1">OFFSET(T21,8,0)</f>
        <v>20.100000000000001</v>
      </c>
      <c r="AD20" s="78">
        <f ca="1">OFFSET(T21,9,0)</f>
        <v>15.5</v>
      </c>
      <c r="AE20" s="78">
        <f ca="1">OFFSET(T21,10,0)</f>
        <v>13.1</v>
      </c>
      <c r="AF20" s="78">
        <f ca="1">OFFSET(T21,11,0)</f>
        <v>12.2</v>
      </c>
      <c r="AG20" s="78">
        <f ca="1">OFFSET(T21,12,0)</f>
        <v>12.9</v>
      </c>
      <c r="AH20" s="78">
        <f ca="1">OFFSET(T21,13,0)</f>
        <v>11.2</v>
      </c>
      <c r="AI20" s="78">
        <f ca="1">OFFSET(T21,14,0)</f>
        <v>13.1</v>
      </c>
      <c r="AJ20" s="78">
        <f ca="1">OFFSET(T21,15,0)</f>
        <v>4.4000000000000004</v>
      </c>
      <c r="AK20" s="75">
        <f t="shared" ca="1" si="0"/>
        <v>448.49999999999994</v>
      </c>
    </row>
    <row r="21" spans="1:37" ht="24" customHeight="1" x14ac:dyDescent="0.25">
      <c r="A21" s="70" t="s">
        <v>66</v>
      </c>
      <c r="B21" s="77">
        <v>19.100000000000001</v>
      </c>
      <c r="C21" s="77">
        <v>18.3</v>
      </c>
      <c r="D21" s="77">
        <v>14.8</v>
      </c>
      <c r="E21" s="77">
        <v>14.6</v>
      </c>
      <c r="F21" s="77">
        <v>16.899999999999999</v>
      </c>
      <c r="G21" s="77">
        <v>18.399999999999999</v>
      </c>
      <c r="H21" s="77">
        <v>16.100000000000001</v>
      </c>
      <c r="I21" s="80">
        <v>8.1</v>
      </c>
      <c r="J21" s="77">
        <v>12</v>
      </c>
      <c r="K21" s="77">
        <v>16.3</v>
      </c>
      <c r="L21" s="77">
        <v>11.19</v>
      </c>
      <c r="M21" s="77">
        <v>22.4</v>
      </c>
      <c r="N21" s="77">
        <v>9.8000000000000007</v>
      </c>
      <c r="O21" s="77">
        <v>14.6</v>
      </c>
      <c r="P21" s="77">
        <v>15</v>
      </c>
      <c r="Q21" s="77">
        <v>14.8</v>
      </c>
      <c r="R21" s="77">
        <v>21.1</v>
      </c>
      <c r="S21" s="77">
        <v>16.399999999999999</v>
      </c>
      <c r="T21" s="76">
        <v>4.8</v>
      </c>
      <c r="U21" s="72">
        <v>0</v>
      </c>
      <c r="V21" s="73">
        <f>U22</f>
        <v>7.6</v>
      </c>
      <c r="W21" s="78">
        <f ca="1">OFFSET(U22,1,0)</f>
        <v>7.1</v>
      </c>
      <c r="X21" s="78">
        <f ca="1">OFFSET(U22,2,0)</f>
        <v>5.3</v>
      </c>
      <c r="Y21" s="78">
        <f ca="1">OFFSET(U22,3,0)</f>
        <v>10.7</v>
      </c>
      <c r="Z21" s="78">
        <f ca="1">OFFSET(U22,4,0)</f>
        <v>10.8</v>
      </c>
      <c r="AA21" s="78">
        <f ca="1">OFFSET(U22,5,0)</f>
        <v>8.1</v>
      </c>
      <c r="AB21" s="78">
        <f ca="1">OFFSET(U22,6,0)</f>
        <v>11.1</v>
      </c>
      <c r="AC21" s="78">
        <f ca="1">OFFSET(U22,7,0)</f>
        <v>17.8</v>
      </c>
      <c r="AD21" s="78">
        <f ca="1">OFFSET(U22,8,0)</f>
        <v>22</v>
      </c>
      <c r="AE21" s="78">
        <f ca="1">OFFSET(U22,9,0)</f>
        <v>8.1999999999999993</v>
      </c>
      <c r="AF21" s="78">
        <f ca="1">OFFSET(U22,10,0)</f>
        <v>8.2200000000000006</v>
      </c>
      <c r="AG21" s="78">
        <f ca="1">OFFSET(U22,11,0)</f>
        <v>10.7</v>
      </c>
      <c r="AH21" s="78">
        <f ca="1">OFFSET(U22,12,0)</f>
        <v>6.6</v>
      </c>
      <c r="AI21" s="78">
        <f ca="1">OFFSET(U22,13,0)</f>
        <v>8.5</v>
      </c>
      <c r="AJ21" s="78">
        <f ca="1">OFFSET(U22,14,0)</f>
        <v>6.2</v>
      </c>
      <c r="AK21" s="75">
        <f t="shared" ca="1" si="0"/>
        <v>433.61000000000013</v>
      </c>
    </row>
    <row r="22" spans="1:37" ht="24" customHeight="1" x14ac:dyDescent="0.25">
      <c r="A22" s="70" t="s">
        <v>67</v>
      </c>
      <c r="B22" s="77">
        <v>13.9</v>
      </c>
      <c r="C22" s="77">
        <v>7.4</v>
      </c>
      <c r="D22" s="77">
        <v>9.4</v>
      </c>
      <c r="E22" s="77">
        <v>8.1999999999999993</v>
      </c>
      <c r="F22" s="77">
        <v>11.8</v>
      </c>
      <c r="G22" s="77">
        <v>7.5</v>
      </c>
      <c r="H22" s="77">
        <v>5.6</v>
      </c>
      <c r="I22" s="80">
        <v>6.3</v>
      </c>
      <c r="J22" s="77">
        <v>7.3</v>
      </c>
      <c r="K22" s="77">
        <v>12.7</v>
      </c>
      <c r="L22" s="77">
        <v>12.6</v>
      </c>
      <c r="M22" s="77">
        <v>12.1</v>
      </c>
      <c r="N22" s="77">
        <v>14.6</v>
      </c>
      <c r="O22" s="77">
        <v>5.0999999999999996</v>
      </c>
      <c r="P22" s="77">
        <v>4.7</v>
      </c>
      <c r="Q22" s="77">
        <v>5.3</v>
      </c>
      <c r="R22" s="77">
        <v>10.8</v>
      </c>
      <c r="S22" s="77">
        <v>10.8</v>
      </c>
      <c r="T22" s="77">
        <v>10.7</v>
      </c>
      <c r="U22" s="76">
        <v>7.6</v>
      </c>
      <c r="V22" s="72">
        <v>0</v>
      </c>
      <c r="W22" s="73">
        <f>V23</f>
        <v>2.6</v>
      </c>
      <c r="X22" s="78">
        <f ca="1">OFFSET(V23,1,0)</f>
        <v>3.9</v>
      </c>
      <c r="Y22" s="78">
        <f ca="1">OFFSET(V23,2,0)</f>
        <v>4.8</v>
      </c>
      <c r="Z22" s="78">
        <f ca="1">OFFSET(V23,3,0)</f>
        <v>3.9</v>
      </c>
      <c r="AA22" s="78">
        <f ca="1">OFFSET(V23,4,0)</f>
        <v>2.1</v>
      </c>
      <c r="AB22" s="78">
        <f ca="1">OFFSET(V23,5,0)</f>
        <v>5.7</v>
      </c>
      <c r="AC22" s="78">
        <f ca="1">OFFSET(V23,6,0)</f>
        <v>10.7</v>
      </c>
      <c r="AD22" s="78">
        <f ca="1">OFFSET(V23,7,0)</f>
        <v>9.8000000000000007</v>
      </c>
      <c r="AE22" s="78">
        <f ca="1">OFFSET(V23,8,0)</f>
        <v>3.7</v>
      </c>
      <c r="AF22" s="78">
        <f ca="1">OFFSET(V23,9,0)</f>
        <v>1.5</v>
      </c>
      <c r="AG22" s="78">
        <f ca="1">OFFSET(V23,10,0)</f>
        <v>3.2</v>
      </c>
      <c r="AH22" s="78">
        <f ca="1">OFFSET(V23,11,0)</f>
        <v>2</v>
      </c>
      <c r="AI22" s="78">
        <f ca="1">OFFSET(V23,12,0)</f>
        <v>2.2999999999999998</v>
      </c>
      <c r="AJ22" s="78">
        <f ca="1">OFFSET(V23,13,0)</f>
        <v>13.7</v>
      </c>
      <c r="AK22" s="75">
        <f t="shared" ca="1" si="0"/>
        <v>254.29999999999998</v>
      </c>
    </row>
    <row r="23" spans="1:37" ht="24" customHeight="1" x14ac:dyDescent="0.25">
      <c r="A23" s="70" t="s">
        <v>68</v>
      </c>
      <c r="B23" s="77">
        <v>16.100000000000001</v>
      </c>
      <c r="C23" s="77">
        <v>8.1</v>
      </c>
      <c r="D23" s="77">
        <v>11.4</v>
      </c>
      <c r="E23" s="77">
        <v>10.3</v>
      </c>
      <c r="F23" s="77">
        <v>14</v>
      </c>
      <c r="G23" s="77">
        <v>8.1999999999999993</v>
      </c>
      <c r="H23" s="77">
        <v>6.4</v>
      </c>
      <c r="I23" s="80">
        <v>8.1999999999999993</v>
      </c>
      <c r="J23" s="77">
        <v>9.6</v>
      </c>
      <c r="K23" s="77">
        <v>15</v>
      </c>
      <c r="L23" s="77">
        <v>14.5</v>
      </c>
      <c r="M23" s="77">
        <v>12.8</v>
      </c>
      <c r="N23" s="77">
        <v>16.7</v>
      </c>
      <c r="O23" s="77">
        <v>3.8</v>
      </c>
      <c r="P23" s="77">
        <v>3.5</v>
      </c>
      <c r="Q23" s="77">
        <v>4</v>
      </c>
      <c r="R23" s="77">
        <v>10.9</v>
      </c>
      <c r="S23" s="77">
        <v>13</v>
      </c>
      <c r="T23" s="77">
        <v>11.7</v>
      </c>
      <c r="U23" s="77">
        <v>7.1</v>
      </c>
      <c r="V23" s="76">
        <v>2.6</v>
      </c>
      <c r="W23" s="72">
        <v>0</v>
      </c>
      <c r="X23" s="73">
        <f>W24</f>
        <v>2.9</v>
      </c>
      <c r="Y23" s="78">
        <f ca="1">OFFSET(W24,1,0)</f>
        <v>4.2</v>
      </c>
      <c r="Z23" s="78">
        <f ca="1">OFFSET(W24,2,0)</f>
        <v>5.6</v>
      </c>
      <c r="AA23" s="78">
        <f ca="1">OFFSET(W24,3,0)</f>
        <v>1.7</v>
      </c>
      <c r="AB23" s="78">
        <f ca="1">OFFSET(W24,4,0)</f>
        <v>7.8</v>
      </c>
      <c r="AC23" s="78">
        <f ca="1">OFFSET(W24,5,0)</f>
        <v>12.6</v>
      </c>
      <c r="AD23" s="78">
        <f ca="1">OFFSET(W24,6,0)</f>
        <v>12.5</v>
      </c>
      <c r="AE23" s="78">
        <f ca="1">OFFSET(W24,7,0)</f>
        <v>6.3</v>
      </c>
      <c r="AF23" s="78">
        <f ca="1">OFFSET(W24,8,0)</f>
        <v>1.6</v>
      </c>
      <c r="AG23" s="78">
        <f ca="1">OFFSET(W24,9,0)</f>
        <v>4.8</v>
      </c>
      <c r="AH23" s="78">
        <f ca="1">OFFSET(W24,10,0)</f>
        <v>0.6</v>
      </c>
      <c r="AI23" s="78">
        <f ca="1">OFFSET(W24,11,0)</f>
        <v>2.1</v>
      </c>
      <c r="AJ23" s="78">
        <f ca="1">OFFSET(W24,12,0)</f>
        <v>13.2</v>
      </c>
      <c r="AK23" s="75">
        <f t="shared" ca="1" si="0"/>
        <v>283.80000000000007</v>
      </c>
    </row>
    <row r="24" spans="1:37" ht="24" customHeight="1" x14ac:dyDescent="0.25">
      <c r="A24" s="70" t="s">
        <v>69</v>
      </c>
      <c r="B24" s="77">
        <v>16.3</v>
      </c>
      <c r="C24" s="77">
        <v>9.9</v>
      </c>
      <c r="D24" s="77">
        <v>11.7</v>
      </c>
      <c r="E24" s="77">
        <v>10.6</v>
      </c>
      <c r="F24" s="77">
        <v>14.2</v>
      </c>
      <c r="G24" s="77">
        <v>10</v>
      </c>
      <c r="H24" s="77">
        <v>8.8000000000000007</v>
      </c>
      <c r="I24" s="80">
        <v>6.4</v>
      </c>
      <c r="J24" s="77">
        <v>9.6999999999999993</v>
      </c>
      <c r="K24" s="77">
        <v>15.1</v>
      </c>
      <c r="L24" s="77">
        <v>14.7</v>
      </c>
      <c r="M24" s="77">
        <v>15.1</v>
      </c>
      <c r="N24" s="77">
        <v>14.9</v>
      </c>
      <c r="O24" s="77">
        <v>6.8</v>
      </c>
      <c r="P24" s="77">
        <v>5.7</v>
      </c>
      <c r="Q24" s="77">
        <v>7</v>
      </c>
      <c r="R24" s="77">
        <v>13.8</v>
      </c>
      <c r="S24" s="77">
        <v>13.2</v>
      </c>
      <c r="T24" s="77">
        <v>9.9</v>
      </c>
      <c r="U24" s="77">
        <v>5.3</v>
      </c>
      <c r="V24" s="77">
        <v>3.9</v>
      </c>
      <c r="W24" s="76">
        <v>2.9</v>
      </c>
      <c r="X24" s="72">
        <v>0</v>
      </c>
      <c r="Y24" s="73">
        <f>X25</f>
        <v>6.6</v>
      </c>
      <c r="Z24" s="78">
        <f ca="1">OFFSET(X25,1,0)</f>
        <v>6.5</v>
      </c>
      <c r="AA24" s="78">
        <f ca="1">OFFSET(X25,2,0)</f>
        <v>4</v>
      </c>
      <c r="AB24" s="78">
        <f ca="1">OFFSET(X25,3,0)</f>
        <v>8.3000000000000007</v>
      </c>
      <c r="AC24" s="78">
        <f ca="1">OFFSET(X25,4,0)</f>
        <v>13.5</v>
      </c>
      <c r="AD24" s="78">
        <f ca="1">OFFSET(X25,5,0)</f>
        <v>12.5</v>
      </c>
      <c r="AE24" s="78">
        <f ca="1">OFFSET(X25,6,0)</f>
        <v>6.5</v>
      </c>
      <c r="AF24" s="78">
        <f ca="1">OFFSET(X25,7,0)</f>
        <v>4.0999999999999996</v>
      </c>
      <c r="AG24" s="78">
        <f ca="1">OFFSET(X25,8,0)</f>
        <v>6.3</v>
      </c>
      <c r="AH24" s="78">
        <f ca="1">OFFSET(X25,9,0)</f>
        <v>2.5</v>
      </c>
      <c r="AI24" s="78">
        <f ca="1">OFFSET(X25,10,0)</f>
        <v>4.4000000000000004</v>
      </c>
      <c r="AJ24" s="78">
        <f ca="1">OFFSET(X25,11,0)</f>
        <v>11.4</v>
      </c>
      <c r="AK24" s="75">
        <f t="shared" ca="1" si="0"/>
        <v>312.50000000000006</v>
      </c>
    </row>
    <row r="25" spans="1:37" ht="24" customHeight="1" x14ac:dyDescent="0.25">
      <c r="A25" s="70" t="s">
        <v>70</v>
      </c>
      <c r="B25" s="77">
        <v>17.5</v>
      </c>
      <c r="C25" s="77">
        <v>6.8</v>
      </c>
      <c r="D25" s="77">
        <v>13.9</v>
      </c>
      <c r="E25" s="77">
        <v>13.5</v>
      </c>
      <c r="F25" s="77">
        <v>18.3</v>
      </c>
      <c r="G25" s="77">
        <v>6.9</v>
      </c>
      <c r="H25" s="77">
        <v>6</v>
      </c>
      <c r="I25" s="80">
        <v>9.5</v>
      </c>
      <c r="J25" s="77">
        <v>13.1</v>
      </c>
      <c r="K25" s="77">
        <v>18.600000000000001</v>
      </c>
      <c r="L25" s="77">
        <v>19.5</v>
      </c>
      <c r="M25" s="77">
        <v>9.5</v>
      </c>
      <c r="N25" s="77">
        <v>21.5</v>
      </c>
      <c r="O25" s="77">
        <v>3.3</v>
      </c>
      <c r="P25" s="77">
        <v>3</v>
      </c>
      <c r="Q25" s="77">
        <v>3.6</v>
      </c>
      <c r="R25" s="77">
        <v>9.6999999999999993</v>
      </c>
      <c r="S25" s="77">
        <v>16</v>
      </c>
      <c r="T25" s="77">
        <v>15.3</v>
      </c>
      <c r="U25" s="77">
        <v>10.7</v>
      </c>
      <c r="V25" s="77">
        <v>4.8</v>
      </c>
      <c r="W25" s="77">
        <v>4.2</v>
      </c>
      <c r="X25" s="76">
        <v>6.6</v>
      </c>
      <c r="Y25" s="72">
        <v>0</v>
      </c>
      <c r="Z25" s="73">
        <f>Y26</f>
        <v>8.1999999999999993</v>
      </c>
      <c r="AA25" s="78">
        <f ca="1">OFFSET(Y26,1,0)</f>
        <v>2.7</v>
      </c>
      <c r="AB25" s="78">
        <f ca="1">OFFSET(Y26,2,0)</f>
        <v>9.6999999999999993</v>
      </c>
      <c r="AC25" s="78">
        <f ca="1">OFFSET(Y26,3,0)</f>
        <v>12</v>
      </c>
      <c r="AD25" s="78">
        <f ca="1">OFFSET(Y26,4,0)</f>
        <v>13.9</v>
      </c>
      <c r="AE25" s="78">
        <f ca="1">OFFSET(Y26,5,0)</f>
        <v>8.1999999999999993</v>
      </c>
      <c r="AF25" s="78">
        <f ca="1">OFFSET(Y26,6,0)</f>
        <v>3.3</v>
      </c>
      <c r="AG25" s="78">
        <f ca="1">OFFSET(Y26,7,0)</f>
        <v>5.5</v>
      </c>
      <c r="AH25" s="78">
        <f ca="1">OFFSET(Y26,8,0)</f>
        <v>4.2</v>
      </c>
      <c r="AI25" s="78">
        <f ca="1">OFFSET(Y26,9,0)</f>
        <v>2.5</v>
      </c>
      <c r="AJ25" s="78">
        <f ca="1">OFFSET(Y26,10,0)</f>
        <v>16.7</v>
      </c>
      <c r="AK25" s="75">
        <f t="shared" ca="1" si="0"/>
        <v>338.69999999999993</v>
      </c>
    </row>
    <row r="26" spans="1:37" ht="24" customHeight="1" x14ac:dyDescent="0.25">
      <c r="A26" s="70" t="s">
        <v>71</v>
      </c>
      <c r="B26" s="77">
        <v>8.9</v>
      </c>
      <c r="C26" s="77">
        <v>5</v>
      </c>
      <c r="D26" s="77">
        <v>8.3000000000000007</v>
      </c>
      <c r="E26" s="77">
        <v>7.2</v>
      </c>
      <c r="F26" s="77">
        <v>11.1</v>
      </c>
      <c r="G26" s="77">
        <v>5.0999999999999996</v>
      </c>
      <c r="H26" s="77">
        <v>3</v>
      </c>
      <c r="I26" s="80">
        <v>8.6</v>
      </c>
      <c r="J26" s="77">
        <v>7.2</v>
      </c>
      <c r="K26" s="77">
        <v>12.7</v>
      </c>
      <c r="L26" s="77">
        <v>14</v>
      </c>
      <c r="M26" s="77">
        <v>11.1</v>
      </c>
      <c r="N26" s="77">
        <v>16.899999999999999</v>
      </c>
      <c r="O26" s="77">
        <v>7.3</v>
      </c>
      <c r="P26" s="77">
        <v>8.3000000000000007</v>
      </c>
      <c r="Q26" s="77">
        <v>9.9</v>
      </c>
      <c r="R26" s="77">
        <v>7.9</v>
      </c>
      <c r="S26" s="77">
        <v>9.6999999999999993</v>
      </c>
      <c r="T26" s="77">
        <v>13</v>
      </c>
      <c r="U26" s="77">
        <v>10.8</v>
      </c>
      <c r="V26" s="77">
        <v>3.9</v>
      </c>
      <c r="W26" s="77">
        <v>5.6</v>
      </c>
      <c r="X26" s="77">
        <v>6.5</v>
      </c>
      <c r="Y26" s="76">
        <v>8.1999999999999993</v>
      </c>
      <c r="Z26" s="72">
        <v>0</v>
      </c>
      <c r="AA26" s="73">
        <f>Z27</f>
        <v>4.4000000000000004</v>
      </c>
      <c r="AB26" s="78">
        <f ca="1">OFFSET(Z27,1,0)</f>
        <v>2.6</v>
      </c>
      <c r="AC26" s="78">
        <f ca="1">OFFSET(Z27,2,0)</f>
        <v>7.6</v>
      </c>
      <c r="AD26" s="78">
        <f ca="1">OFFSET(Z27,3,0)</f>
        <v>7.4</v>
      </c>
      <c r="AE26" s="78">
        <f ca="1">OFFSET(Z27,4,0)</f>
        <v>1.6</v>
      </c>
      <c r="AF26" s="78">
        <f ca="1">OFFSET(Z27,5,0)</f>
        <v>3.8</v>
      </c>
      <c r="AG26" s="78">
        <f ca="1">OFFSET(Z27,6,0)</f>
        <v>1.5</v>
      </c>
      <c r="AH26" s="78">
        <f ca="1">OFFSET(Z27,7,0)</f>
        <v>5.0999999999999996</v>
      </c>
      <c r="AI26" s="78">
        <f ca="1">OFFSET(Z27,8,0)</f>
        <v>4.0999999999999996</v>
      </c>
      <c r="AJ26" s="78">
        <f ca="1">OFFSET(Z27,9,0)</f>
        <v>16.3</v>
      </c>
      <c r="AK26" s="75">
        <f t="shared" ca="1" si="0"/>
        <v>264.59999999999997</v>
      </c>
    </row>
    <row r="27" spans="1:37" ht="24" customHeight="1" x14ac:dyDescent="0.25">
      <c r="A27" s="70" t="s">
        <v>72</v>
      </c>
      <c r="B27" s="77">
        <v>15.1</v>
      </c>
      <c r="C27" s="77">
        <v>7.2</v>
      </c>
      <c r="D27" s="77">
        <v>10.8</v>
      </c>
      <c r="E27" s="77">
        <v>9.6999999999999993</v>
      </c>
      <c r="F27" s="77">
        <v>13.2</v>
      </c>
      <c r="G27" s="77">
        <v>7.3</v>
      </c>
      <c r="H27" s="77">
        <v>5.4</v>
      </c>
      <c r="I27" s="80">
        <v>9</v>
      </c>
      <c r="J27" s="77">
        <v>8.8000000000000007</v>
      </c>
      <c r="K27" s="77">
        <v>16.2</v>
      </c>
      <c r="L27" s="77">
        <v>14.8</v>
      </c>
      <c r="M27" s="77">
        <v>11.3</v>
      </c>
      <c r="N27" s="77">
        <v>17.7</v>
      </c>
      <c r="O27" s="77">
        <v>3</v>
      </c>
      <c r="P27" s="77">
        <v>2.6</v>
      </c>
      <c r="Q27" s="77">
        <v>3.3</v>
      </c>
      <c r="R27" s="77">
        <v>10.4</v>
      </c>
      <c r="S27" s="77">
        <v>12.2</v>
      </c>
      <c r="T27" s="77">
        <v>12.7</v>
      </c>
      <c r="U27" s="77">
        <v>8.1</v>
      </c>
      <c r="V27" s="77">
        <v>2.1</v>
      </c>
      <c r="W27" s="77">
        <v>1.7</v>
      </c>
      <c r="X27" s="77">
        <v>4</v>
      </c>
      <c r="Y27" s="77">
        <v>2.7</v>
      </c>
      <c r="Z27" s="76">
        <v>4.4000000000000004</v>
      </c>
      <c r="AA27" s="72">
        <v>0</v>
      </c>
      <c r="AB27" s="73">
        <f>AA28</f>
        <v>6.7</v>
      </c>
      <c r="AC27" s="78">
        <f ca="1">OFFSET(AA28,1,0)</f>
        <v>11.7</v>
      </c>
      <c r="AD27" s="78">
        <f ca="1">OFFSET(AA28,2,0)</f>
        <v>11.4</v>
      </c>
      <c r="AE27" s="78">
        <f ca="1">OFFSET(AA28,3,0)</f>
        <v>5.6</v>
      </c>
      <c r="AF27" s="78">
        <f ca="1">OFFSET(AA28,4,0)</f>
        <v>0.7</v>
      </c>
      <c r="AG27" s="78">
        <f ca="1">OFFSET(AA28,5,0)</f>
        <v>3.7</v>
      </c>
      <c r="AH27" s="78">
        <f ca="1">OFFSET(AA28,6,0)</f>
        <v>1.6</v>
      </c>
      <c r="AI27" s="78">
        <f ca="1">OFFSET(AA28,7,0)</f>
        <v>0.5</v>
      </c>
      <c r="AJ27" s="78">
        <f ca="1">OFFSET(AA28,8,0)</f>
        <v>14.2</v>
      </c>
      <c r="AK27" s="75">
        <f t="shared" ca="1" si="0"/>
        <v>269.7999999999999</v>
      </c>
    </row>
    <row r="28" spans="1:37" ht="24" customHeight="1" x14ac:dyDescent="0.25">
      <c r="A28" s="70" t="s">
        <v>73</v>
      </c>
      <c r="B28" s="77">
        <v>7.8</v>
      </c>
      <c r="C28" s="77">
        <v>6.8</v>
      </c>
      <c r="D28" s="77">
        <v>6.4</v>
      </c>
      <c r="E28" s="77">
        <v>4.9000000000000004</v>
      </c>
      <c r="F28" s="77">
        <v>8.8000000000000007</v>
      </c>
      <c r="G28" s="77">
        <v>6.9</v>
      </c>
      <c r="H28" s="77">
        <v>4.9000000000000004</v>
      </c>
      <c r="I28" s="80">
        <v>10.1</v>
      </c>
      <c r="J28" s="77">
        <v>4.9000000000000004</v>
      </c>
      <c r="K28" s="77">
        <v>9.8000000000000007</v>
      </c>
      <c r="L28" s="77">
        <v>10.824999999999999</v>
      </c>
      <c r="M28" s="77">
        <v>13.3</v>
      </c>
      <c r="N28" s="77">
        <v>16.600000000000001</v>
      </c>
      <c r="O28" s="77">
        <v>11.5</v>
      </c>
      <c r="P28" s="77">
        <v>9.9</v>
      </c>
      <c r="Q28" s="77">
        <v>11.4</v>
      </c>
      <c r="R28" s="77">
        <v>8.4</v>
      </c>
      <c r="S28" s="77">
        <v>7.8</v>
      </c>
      <c r="T28" s="77">
        <v>13.4</v>
      </c>
      <c r="U28" s="77">
        <v>11.1</v>
      </c>
      <c r="V28" s="77">
        <v>5.7</v>
      </c>
      <c r="W28" s="77">
        <v>7.8</v>
      </c>
      <c r="X28" s="77">
        <v>8.3000000000000007</v>
      </c>
      <c r="Y28" s="77">
        <v>9.6999999999999993</v>
      </c>
      <c r="Z28" s="77">
        <v>2.6</v>
      </c>
      <c r="AA28" s="76">
        <v>6.7</v>
      </c>
      <c r="AB28" s="72">
        <v>0</v>
      </c>
      <c r="AC28" s="73">
        <f>AB29</f>
        <v>9.5</v>
      </c>
      <c r="AD28" s="78">
        <f ca="1">OFFSET(AB29,1,0)</f>
        <v>5.9</v>
      </c>
      <c r="AE28" s="78">
        <f ca="1">OFFSET(AB29,2,0)</f>
        <v>2.4</v>
      </c>
      <c r="AF28" s="78">
        <f ca="1">OFFSET(AB29,3,0)</f>
        <v>6.6</v>
      </c>
      <c r="AG28" s="78">
        <f ca="1">OFFSET(AB29,4,0)</f>
        <v>3.8</v>
      </c>
      <c r="AH28" s="78">
        <f ca="1">OFFSET(AB29,5,0)</f>
        <v>7.9</v>
      </c>
      <c r="AI28" s="78">
        <f ca="1">OFFSET(AB29,6,0)</f>
        <v>6.9</v>
      </c>
      <c r="AJ28" s="78">
        <f ca="1">OFFSET(AB29,7,0)</f>
        <v>17.3</v>
      </c>
      <c r="AK28" s="75">
        <f t="shared" ca="1" si="0"/>
        <v>286.625</v>
      </c>
    </row>
    <row r="29" spans="1:37" ht="24" customHeight="1" x14ac:dyDescent="0.25">
      <c r="A29" s="70" t="s">
        <v>74</v>
      </c>
      <c r="B29" s="77">
        <v>8.6999999999999993</v>
      </c>
      <c r="C29" s="77">
        <v>5.3</v>
      </c>
      <c r="D29" s="77">
        <v>9.8000000000000007</v>
      </c>
      <c r="E29" s="77">
        <v>8.6</v>
      </c>
      <c r="F29" s="77">
        <v>12.1</v>
      </c>
      <c r="G29" s="77">
        <v>5.4</v>
      </c>
      <c r="H29" s="77">
        <v>6.3</v>
      </c>
      <c r="I29" s="80">
        <v>15.6</v>
      </c>
      <c r="J29" s="77">
        <v>11.4</v>
      </c>
      <c r="K29" s="77">
        <v>13.1</v>
      </c>
      <c r="L29" s="77">
        <v>15.1</v>
      </c>
      <c r="M29" s="77">
        <v>9</v>
      </c>
      <c r="N29" s="77">
        <v>21.7</v>
      </c>
      <c r="O29" s="77">
        <v>16.899999999999999</v>
      </c>
      <c r="P29" s="77">
        <v>15.4</v>
      </c>
      <c r="Q29" s="77">
        <v>16.899999999999999</v>
      </c>
      <c r="R29" s="77">
        <v>2.5</v>
      </c>
      <c r="S29" s="77">
        <v>11.2</v>
      </c>
      <c r="T29" s="77">
        <v>20.100000000000001</v>
      </c>
      <c r="U29" s="77">
        <v>17.8</v>
      </c>
      <c r="V29" s="77">
        <v>10.7</v>
      </c>
      <c r="W29" s="77">
        <v>12.6</v>
      </c>
      <c r="X29" s="77">
        <v>13.5</v>
      </c>
      <c r="Y29" s="77">
        <v>12</v>
      </c>
      <c r="Z29" s="77">
        <v>7.6</v>
      </c>
      <c r="AA29" s="77">
        <v>11.7</v>
      </c>
      <c r="AB29" s="76">
        <v>9.5</v>
      </c>
      <c r="AC29" s="72">
        <v>0</v>
      </c>
      <c r="AD29" s="73">
        <f>AC30</f>
        <v>7.4</v>
      </c>
      <c r="AE29" s="78">
        <f ca="1">OFFSET(AC30,1,0)</f>
        <v>8.6</v>
      </c>
      <c r="AF29" s="78">
        <f ca="1">OFFSET(AC30,2,0)</f>
        <v>11.1</v>
      </c>
      <c r="AG29" s="78">
        <f ca="1">OFFSET(AC30,3,0)</f>
        <v>8.6999999999999993</v>
      </c>
      <c r="AH29" s="78">
        <f ca="1">OFFSET(AC30,4,0)</f>
        <v>12.3</v>
      </c>
      <c r="AI29" s="78">
        <f ca="1">OFFSET(AC30,5,0)</f>
        <v>11.6</v>
      </c>
      <c r="AJ29" s="78">
        <f ca="1">OFFSET(AC30,6,0)</f>
        <v>23.3</v>
      </c>
      <c r="AK29" s="75">
        <f t="shared" ca="1" si="0"/>
        <v>403.50000000000006</v>
      </c>
    </row>
    <row r="30" spans="1:37" ht="24" customHeight="1" x14ac:dyDescent="0.25">
      <c r="A30" s="70" t="s">
        <v>75</v>
      </c>
      <c r="B30" s="77">
        <v>5.5</v>
      </c>
      <c r="C30" s="77">
        <v>10.3</v>
      </c>
      <c r="D30" s="77">
        <v>3.3</v>
      </c>
      <c r="E30" s="77">
        <v>2.2999999999999998</v>
      </c>
      <c r="F30" s="77">
        <v>5.8</v>
      </c>
      <c r="G30" s="77">
        <v>10.4</v>
      </c>
      <c r="H30" s="77">
        <v>8.1999999999999993</v>
      </c>
      <c r="I30" s="80">
        <v>13.5</v>
      </c>
      <c r="J30" s="77">
        <v>5.0999999999999996</v>
      </c>
      <c r="K30" s="77">
        <v>6.9</v>
      </c>
      <c r="L30" s="77">
        <v>11.8</v>
      </c>
      <c r="M30" s="77">
        <v>14.8</v>
      </c>
      <c r="N30" s="77">
        <v>15.4</v>
      </c>
      <c r="O30" s="77">
        <v>15.7</v>
      </c>
      <c r="P30" s="77">
        <v>14.1</v>
      </c>
      <c r="Q30" s="77">
        <v>15.6</v>
      </c>
      <c r="R30" s="77">
        <v>8.3000000000000007</v>
      </c>
      <c r="S30" s="77">
        <v>4.9000000000000004</v>
      </c>
      <c r="T30" s="77">
        <v>15.5</v>
      </c>
      <c r="U30" s="77">
        <v>22</v>
      </c>
      <c r="V30" s="77">
        <v>9.8000000000000007</v>
      </c>
      <c r="W30" s="77">
        <v>12.5</v>
      </c>
      <c r="X30" s="77">
        <v>12.5</v>
      </c>
      <c r="Y30" s="77">
        <v>13.9</v>
      </c>
      <c r="Z30" s="77">
        <v>7.4</v>
      </c>
      <c r="AA30" s="77">
        <v>11.4</v>
      </c>
      <c r="AB30" s="77">
        <v>5.9</v>
      </c>
      <c r="AC30" s="76">
        <v>7.4</v>
      </c>
      <c r="AD30" s="72">
        <v>0</v>
      </c>
      <c r="AE30" s="73">
        <f>AD31</f>
        <v>7.4</v>
      </c>
      <c r="AF30" s="78">
        <f ca="1">OFFSET(AD31,1,0)</f>
        <v>10.6</v>
      </c>
      <c r="AG30" s="78">
        <f ca="1">OFFSET(AD31,2,0)</f>
        <v>8.9</v>
      </c>
      <c r="AH30" s="78">
        <f ca="1">OFFSET(AD31,3,0)</f>
        <v>11.9</v>
      </c>
      <c r="AI30" s="78">
        <f ca="1">OFFSET(AD31,4,0)</f>
        <v>10.9</v>
      </c>
      <c r="AJ30" s="78">
        <f ca="1">OFFSET(AD31,5,0)</f>
        <v>19.399999999999999</v>
      </c>
      <c r="AK30" s="75">
        <f t="shared" ca="1" si="0"/>
        <v>359.29999999999984</v>
      </c>
    </row>
    <row r="31" spans="1:37" ht="24" customHeight="1" x14ac:dyDescent="0.25">
      <c r="A31" s="70" t="s">
        <v>76</v>
      </c>
      <c r="B31" s="77">
        <v>8.6</v>
      </c>
      <c r="C31" s="77">
        <v>6.2</v>
      </c>
      <c r="D31" s="77">
        <v>8</v>
      </c>
      <c r="E31" s="77">
        <v>6.9</v>
      </c>
      <c r="F31" s="77">
        <v>10.8</v>
      </c>
      <c r="G31" s="77">
        <v>6.2</v>
      </c>
      <c r="H31" s="77">
        <v>4.2</v>
      </c>
      <c r="I31" s="80">
        <v>8.6</v>
      </c>
      <c r="J31" s="77">
        <v>6.9</v>
      </c>
      <c r="K31" s="77">
        <v>11.8</v>
      </c>
      <c r="L31" s="77">
        <v>13.8</v>
      </c>
      <c r="M31" s="77">
        <v>12.3</v>
      </c>
      <c r="N31" s="77">
        <v>17</v>
      </c>
      <c r="O31" s="77">
        <v>10</v>
      </c>
      <c r="P31" s="77">
        <v>8.4</v>
      </c>
      <c r="Q31" s="77">
        <v>9.9</v>
      </c>
      <c r="R31" s="77">
        <v>8.6</v>
      </c>
      <c r="S31" s="77">
        <v>9.5</v>
      </c>
      <c r="T31" s="77">
        <v>13.1</v>
      </c>
      <c r="U31" s="77">
        <v>8.1999999999999993</v>
      </c>
      <c r="V31" s="77">
        <v>3.7</v>
      </c>
      <c r="W31" s="77">
        <v>6.3</v>
      </c>
      <c r="X31" s="77">
        <v>6.5</v>
      </c>
      <c r="Y31" s="77">
        <v>8.1999999999999993</v>
      </c>
      <c r="Z31" s="77">
        <v>1.6</v>
      </c>
      <c r="AA31" s="77">
        <v>5.6</v>
      </c>
      <c r="AB31" s="77">
        <v>2.4</v>
      </c>
      <c r="AC31" s="77">
        <v>8.6</v>
      </c>
      <c r="AD31" s="76">
        <v>7.4</v>
      </c>
      <c r="AE31" s="72">
        <v>0</v>
      </c>
      <c r="AF31" s="73">
        <f>AE32</f>
        <v>5.0999999999999996</v>
      </c>
      <c r="AG31" s="78">
        <f ca="1">OFFSET(AE32,1,0)</f>
        <v>2.8</v>
      </c>
      <c r="AH31" s="78">
        <f ca="1">OFFSET(AE32,2,0)</f>
        <v>5.7</v>
      </c>
      <c r="AI31" s="78">
        <f ca="1">OFFSET(AE32,3,0)</f>
        <v>5.4</v>
      </c>
      <c r="AJ31" s="78">
        <f ca="1">OFFSET(AE32,4,0)</f>
        <v>16.3</v>
      </c>
      <c r="AK31" s="75">
        <f t="shared" ca="1" si="0"/>
        <v>274.59999999999997</v>
      </c>
    </row>
    <row r="32" spans="1:37" ht="24" customHeight="1" x14ac:dyDescent="0.25">
      <c r="A32" s="70" t="s">
        <v>77</v>
      </c>
      <c r="B32" s="81">
        <v>14.5</v>
      </c>
      <c r="C32" s="81">
        <v>6.7</v>
      </c>
      <c r="D32" s="81">
        <v>10.199999999999999</v>
      </c>
      <c r="E32" s="77">
        <v>9.1999999999999993</v>
      </c>
      <c r="F32" s="81">
        <v>12.7</v>
      </c>
      <c r="G32" s="81">
        <v>6.7</v>
      </c>
      <c r="H32" s="81">
        <v>4.9000000000000004</v>
      </c>
      <c r="I32" s="82">
        <v>7.8</v>
      </c>
      <c r="J32" s="81">
        <v>8.1</v>
      </c>
      <c r="K32" s="81">
        <v>13.5</v>
      </c>
      <c r="L32" s="81">
        <v>14.1</v>
      </c>
      <c r="M32" s="81">
        <v>11.3</v>
      </c>
      <c r="N32" s="81">
        <v>16.100000000000001</v>
      </c>
      <c r="O32" s="81">
        <v>3.6</v>
      </c>
      <c r="P32" s="81">
        <v>3.2</v>
      </c>
      <c r="Q32" s="81">
        <v>3.8</v>
      </c>
      <c r="R32" s="81">
        <v>9.4</v>
      </c>
      <c r="S32" s="81">
        <v>11.6</v>
      </c>
      <c r="T32" s="81">
        <v>12.2</v>
      </c>
      <c r="U32" s="81">
        <v>8.2200000000000006</v>
      </c>
      <c r="V32" s="81">
        <v>1.5</v>
      </c>
      <c r="W32" s="81">
        <v>1.6</v>
      </c>
      <c r="X32" s="81">
        <v>4.0999999999999996</v>
      </c>
      <c r="Y32" s="81">
        <v>3.3</v>
      </c>
      <c r="Z32" s="81">
        <v>3.8</v>
      </c>
      <c r="AA32" s="81">
        <v>0.7</v>
      </c>
      <c r="AB32" s="81">
        <v>6.6</v>
      </c>
      <c r="AC32" s="81">
        <v>11.1</v>
      </c>
      <c r="AD32" s="81">
        <v>10.6</v>
      </c>
      <c r="AE32" s="83">
        <v>5.0999999999999996</v>
      </c>
      <c r="AF32" s="72">
        <v>0</v>
      </c>
      <c r="AG32" s="73">
        <f>AF33</f>
        <v>3.1</v>
      </c>
      <c r="AH32" s="78">
        <f ca="1">OFFSET(AF33,1,0)</f>
        <v>1.8</v>
      </c>
      <c r="AI32" s="78">
        <f ca="1">OFFSET(AF33,2,0)</f>
        <v>1.1000000000000001</v>
      </c>
      <c r="AJ32" s="78">
        <f ca="1">OFFSET(AF33,3,0)</f>
        <v>14.3</v>
      </c>
      <c r="AK32" s="75">
        <f t="shared" ca="1" si="0"/>
        <v>256.51999999999992</v>
      </c>
    </row>
    <row r="33" spans="1:37" ht="18" customHeight="1" x14ac:dyDescent="0.25">
      <c r="A33" s="70" t="s">
        <v>78</v>
      </c>
      <c r="B33" s="77">
        <v>10.1</v>
      </c>
      <c r="C33" s="77">
        <v>5.9</v>
      </c>
      <c r="D33" s="77">
        <v>9.9</v>
      </c>
      <c r="E33" s="77">
        <v>8.6999999999999993</v>
      </c>
      <c r="F33" s="77">
        <v>12.3</v>
      </c>
      <c r="G33" s="77">
        <v>6.4</v>
      </c>
      <c r="H33" s="77">
        <v>3.9</v>
      </c>
      <c r="I33" s="80">
        <v>8.4</v>
      </c>
      <c r="J33" s="77">
        <v>8.1</v>
      </c>
      <c r="K33" s="77">
        <v>13.9</v>
      </c>
      <c r="L33" s="77">
        <v>14.8</v>
      </c>
      <c r="M33" s="77">
        <v>10.4</v>
      </c>
      <c r="N33" s="77">
        <v>16.8</v>
      </c>
      <c r="O33" s="77">
        <v>8.9</v>
      </c>
      <c r="P33" s="77">
        <v>7.3</v>
      </c>
      <c r="Q33" s="77">
        <v>8.9</v>
      </c>
      <c r="R33" s="77">
        <v>8.8000000000000007</v>
      </c>
      <c r="S33" s="77">
        <v>11.3</v>
      </c>
      <c r="T33" s="77">
        <v>12.9</v>
      </c>
      <c r="U33" s="77">
        <v>10.7</v>
      </c>
      <c r="V33" s="77">
        <v>3.2</v>
      </c>
      <c r="W33" s="77">
        <v>4.8</v>
      </c>
      <c r="X33" s="77">
        <v>6.3</v>
      </c>
      <c r="Y33" s="77">
        <v>5.5</v>
      </c>
      <c r="Z33" s="77">
        <v>1.5</v>
      </c>
      <c r="AA33" s="77">
        <v>3.7</v>
      </c>
      <c r="AB33" s="77">
        <v>3.8</v>
      </c>
      <c r="AC33" s="77">
        <v>8.6999999999999993</v>
      </c>
      <c r="AD33" s="77">
        <v>8.9</v>
      </c>
      <c r="AE33" s="77">
        <v>2.8</v>
      </c>
      <c r="AF33" s="83">
        <v>3.1</v>
      </c>
      <c r="AG33" s="72">
        <v>0</v>
      </c>
      <c r="AH33" s="73">
        <f>AG34</f>
        <v>4.4000000000000004</v>
      </c>
      <c r="AI33" s="78">
        <f ca="1">OFFSET(AG34,1,0)</f>
        <v>3.4</v>
      </c>
      <c r="AJ33" s="78">
        <f ca="1">OFFSET(AG34,2,0)</f>
        <v>16.100000000000001</v>
      </c>
      <c r="AK33" s="75">
        <f t="shared" ca="1" si="0"/>
        <v>274.60000000000008</v>
      </c>
    </row>
    <row r="34" spans="1:37" ht="18" customHeight="1" x14ac:dyDescent="0.25">
      <c r="A34" s="70" t="s">
        <v>79</v>
      </c>
      <c r="B34" s="77">
        <v>15.8</v>
      </c>
      <c r="C34" s="77">
        <v>7.8</v>
      </c>
      <c r="D34" s="77">
        <v>11</v>
      </c>
      <c r="E34" s="77">
        <v>10</v>
      </c>
      <c r="F34" s="77">
        <v>13.6</v>
      </c>
      <c r="G34" s="77">
        <v>7.9</v>
      </c>
      <c r="H34" s="77">
        <v>6.1</v>
      </c>
      <c r="I34" s="80">
        <v>7.7</v>
      </c>
      <c r="J34" s="77">
        <v>9.1</v>
      </c>
      <c r="K34" s="77">
        <v>14.5</v>
      </c>
      <c r="L34" s="77">
        <v>13.9</v>
      </c>
      <c r="M34" s="77">
        <v>12.8</v>
      </c>
      <c r="N34" s="77">
        <v>16.2</v>
      </c>
      <c r="O34" s="77">
        <v>4.4000000000000004</v>
      </c>
      <c r="P34" s="77">
        <v>4</v>
      </c>
      <c r="Q34" s="77">
        <v>4.5999999999999996</v>
      </c>
      <c r="R34" s="77">
        <v>10.7</v>
      </c>
      <c r="S34" s="77">
        <v>12.5</v>
      </c>
      <c r="T34" s="77">
        <v>11.2</v>
      </c>
      <c r="U34" s="77">
        <v>6.6</v>
      </c>
      <c r="V34" s="77">
        <v>2</v>
      </c>
      <c r="W34" s="77">
        <v>0.6</v>
      </c>
      <c r="X34" s="77">
        <v>2.5</v>
      </c>
      <c r="Y34" s="77">
        <v>4.2</v>
      </c>
      <c r="Z34" s="77">
        <v>5.0999999999999996</v>
      </c>
      <c r="AA34" s="77">
        <v>1.6</v>
      </c>
      <c r="AB34" s="77">
        <v>7.9</v>
      </c>
      <c r="AC34" s="77">
        <v>12.3</v>
      </c>
      <c r="AD34" s="77">
        <v>11.9</v>
      </c>
      <c r="AE34" s="77">
        <v>5.7</v>
      </c>
      <c r="AF34" s="84">
        <v>1.8</v>
      </c>
      <c r="AG34" s="76">
        <v>4.4000000000000004</v>
      </c>
      <c r="AH34" s="72">
        <v>0</v>
      </c>
      <c r="AI34" s="73">
        <f>AH35</f>
        <v>2</v>
      </c>
      <c r="AJ34" s="78">
        <f ca="1">OFFSET(AH35,1,0)</f>
        <v>12.7</v>
      </c>
      <c r="AK34" s="75">
        <f t="shared" ca="1" si="0"/>
        <v>275.09999999999997</v>
      </c>
    </row>
    <row r="35" spans="1:37" ht="18" customHeight="1" x14ac:dyDescent="0.25">
      <c r="A35" s="70" t="s">
        <v>80</v>
      </c>
      <c r="B35" s="77">
        <v>14.8</v>
      </c>
      <c r="C35" s="77">
        <v>6.9</v>
      </c>
      <c r="D35" s="77">
        <v>11</v>
      </c>
      <c r="E35" s="77">
        <v>10.8</v>
      </c>
      <c r="F35" s="77">
        <v>13.4</v>
      </c>
      <c r="G35" s="77">
        <v>7</v>
      </c>
      <c r="H35" s="77">
        <v>5.0999999999999996</v>
      </c>
      <c r="I35" s="80">
        <v>8.6</v>
      </c>
      <c r="J35" s="77">
        <v>8.9</v>
      </c>
      <c r="K35" s="77">
        <v>15.9</v>
      </c>
      <c r="L35" s="77">
        <v>14.9</v>
      </c>
      <c r="M35" s="77">
        <v>11</v>
      </c>
      <c r="N35" s="77">
        <v>16.899999999999999</v>
      </c>
      <c r="O35" s="77">
        <v>3.3</v>
      </c>
      <c r="P35" s="77">
        <v>3</v>
      </c>
      <c r="Q35" s="77">
        <v>3.6</v>
      </c>
      <c r="R35" s="77">
        <v>10</v>
      </c>
      <c r="S35" s="77">
        <v>13.4</v>
      </c>
      <c r="T35" s="77">
        <v>13.1</v>
      </c>
      <c r="U35" s="77">
        <v>8.5</v>
      </c>
      <c r="V35" s="77">
        <v>2.2999999999999998</v>
      </c>
      <c r="W35" s="77">
        <v>2.1</v>
      </c>
      <c r="X35" s="77">
        <v>4.4000000000000004</v>
      </c>
      <c r="Y35" s="77">
        <v>2.5</v>
      </c>
      <c r="Z35" s="77">
        <v>4.0999999999999996</v>
      </c>
      <c r="AA35" s="77">
        <v>0.5</v>
      </c>
      <c r="AB35" s="77">
        <v>6.9</v>
      </c>
      <c r="AC35" s="77">
        <v>11.6</v>
      </c>
      <c r="AD35" s="77">
        <v>10.9</v>
      </c>
      <c r="AE35" s="77">
        <v>5.4</v>
      </c>
      <c r="AF35" s="81">
        <v>1.1000000000000001</v>
      </c>
      <c r="AG35" s="77">
        <v>3.4</v>
      </c>
      <c r="AH35" s="76">
        <v>2</v>
      </c>
      <c r="AI35" s="72">
        <v>0</v>
      </c>
      <c r="AJ35" s="73">
        <f>AI36</f>
        <v>14.6</v>
      </c>
      <c r="AK35" s="75">
        <f t="shared" si="0"/>
        <v>271.90000000000009</v>
      </c>
    </row>
    <row r="36" spans="1:37" ht="24" customHeight="1" x14ac:dyDescent="0.25">
      <c r="A36" s="70" t="s">
        <v>81</v>
      </c>
      <c r="B36" s="77">
        <v>21.6</v>
      </c>
      <c r="C36" s="77">
        <v>21</v>
      </c>
      <c r="D36" s="77">
        <v>16.2</v>
      </c>
      <c r="E36" s="77">
        <v>16.899999999999999</v>
      </c>
      <c r="F36" s="77">
        <v>16.100000000000001</v>
      </c>
      <c r="G36" s="77">
        <v>20.9</v>
      </c>
      <c r="H36" s="77">
        <v>18.7</v>
      </c>
      <c r="I36" s="77">
        <v>10.5</v>
      </c>
      <c r="J36" s="77">
        <v>14.6</v>
      </c>
      <c r="K36" s="77">
        <v>15.5</v>
      </c>
      <c r="L36" s="77">
        <v>11.4</v>
      </c>
      <c r="M36" s="77">
        <v>33.6</v>
      </c>
      <c r="N36" s="77">
        <v>6.7</v>
      </c>
      <c r="O36" s="77">
        <v>17.100000000000001</v>
      </c>
      <c r="P36" s="77">
        <v>16.5</v>
      </c>
      <c r="Q36" s="77">
        <v>17.3</v>
      </c>
      <c r="R36" s="77">
        <v>23.7</v>
      </c>
      <c r="S36" s="77">
        <v>14.4</v>
      </c>
      <c r="T36" s="77">
        <v>4.4000000000000004</v>
      </c>
      <c r="U36" s="77">
        <v>6.2</v>
      </c>
      <c r="V36" s="77">
        <v>13.7</v>
      </c>
      <c r="W36" s="77">
        <v>13.2</v>
      </c>
      <c r="X36" s="77">
        <v>11.4</v>
      </c>
      <c r="Y36" s="77">
        <v>16.7</v>
      </c>
      <c r="Z36" s="77">
        <v>16.3</v>
      </c>
      <c r="AA36" s="77">
        <v>14.2</v>
      </c>
      <c r="AB36" s="77">
        <v>17.3</v>
      </c>
      <c r="AC36" s="77">
        <v>23.3</v>
      </c>
      <c r="AD36" s="77">
        <v>19.399999999999999</v>
      </c>
      <c r="AE36" s="77">
        <v>16.3</v>
      </c>
      <c r="AF36" s="81">
        <v>14.3</v>
      </c>
      <c r="AG36" s="77">
        <v>16.100000000000001</v>
      </c>
      <c r="AH36" s="77">
        <v>12.7</v>
      </c>
      <c r="AI36" s="76">
        <v>14.6</v>
      </c>
      <c r="AJ36" s="72">
        <v>0</v>
      </c>
      <c r="AK36" s="85">
        <f t="shared" si="0"/>
        <v>542.79999999999995</v>
      </c>
    </row>
    <row r="37" spans="1:37" ht="18" customHeight="1" x14ac:dyDescent="0.25">
      <c r="B37" s="86">
        <f t="shared" ref="B37:AJ37" si="1">SUM(B2:B36)</f>
        <v>424.10000000000014</v>
      </c>
      <c r="C37" s="86">
        <f t="shared" si="1"/>
        <v>347.2</v>
      </c>
      <c r="D37" s="86">
        <f t="shared" ca="1" si="1"/>
        <v>332.8</v>
      </c>
      <c r="E37" s="86">
        <f t="shared" ca="1" si="1"/>
        <v>312.99999999999994</v>
      </c>
      <c r="F37" s="86">
        <f t="shared" ca="1" si="1"/>
        <v>398.10000000000014</v>
      </c>
      <c r="G37" s="86">
        <f t="shared" ca="1" si="1"/>
        <v>345.0999999999998</v>
      </c>
      <c r="H37" s="86">
        <f t="shared" ca="1" si="1"/>
        <v>301.89999999999998</v>
      </c>
      <c r="I37" s="86">
        <f t="shared" ca="1" si="1"/>
        <v>370.7000000000001</v>
      </c>
      <c r="J37" s="86">
        <f t="shared" ca="1" si="1"/>
        <v>323.00000000000006</v>
      </c>
      <c r="K37" s="86">
        <f t="shared" ca="1" si="1"/>
        <v>426.5</v>
      </c>
      <c r="L37" s="86">
        <f t="shared" ca="1" si="1"/>
        <v>438.41500000000002</v>
      </c>
      <c r="M37" s="86">
        <f t="shared" ca="1" si="1"/>
        <v>506.00000000000011</v>
      </c>
      <c r="N37" s="86">
        <f t="shared" ca="1" si="1"/>
        <v>541.1</v>
      </c>
      <c r="O37" s="86">
        <f t="shared" ca="1" si="1"/>
        <v>369.49999999999994</v>
      </c>
      <c r="P37" s="86">
        <f t="shared" ca="1" si="1"/>
        <v>349.39999999999992</v>
      </c>
      <c r="Q37" s="86">
        <f t="shared" ca="1" si="1"/>
        <v>376.40000000000009</v>
      </c>
      <c r="R37" s="86">
        <f t="shared" ca="1" si="1"/>
        <v>391.99999999999994</v>
      </c>
      <c r="S37" s="86">
        <f t="shared" ca="1" si="1"/>
        <v>375.49999999999994</v>
      </c>
      <c r="T37" s="86">
        <f t="shared" ca="1" si="1"/>
        <v>448.49999999999994</v>
      </c>
      <c r="U37" s="86">
        <f t="shared" ca="1" si="1"/>
        <v>433.61000000000013</v>
      </c>
      <c r="V37" s="86">
        <f t="shared" ca="1" si="1"/>
        <v>254.29999999999998</v>
      </c>
      <c r="W37" s="86">
        <f t="shared" ca="1" si="1"/>
        <v>283.80000000000007</v>
      </c>
      <c r="X37" s="86">
        <f t="shared" ca="1" si="1"/>
        <v>312.50000000000006</v>
      </c>
      <c r="Y37" s="86">
        <f t="shared" ca="1" si="1"/>
        <v>338.69999999999993</v>
      </c>
      <c r="Z37" s="86">
        <f t="shared" ca="1" si="1"/>
        <v>264.59999999999997</v>
      </c>
      <c r="AA37" s="86">
        <f t="shared" ca="1" si="1"/>
        <v>269.7999999999999</v>
      </c>
      <c r="AB37" s="86">
        <f t="shared" ca="1" si="1"/>
        <v>286.625</v>
      </c>
      <c r="AC37" s="86">
        <f t="shared" ca="1" si="1"/>
        <v>403.50000000000006</v>
      </c>
      <c r="AD37" s="86">
        <f t="shared" ca="1" si="1"/>
        <v>359.29999999999984</v>
      </c>
      <c r="AE37" s="86">
        <f t="shared" ca="1" si="1"/>
        <v>274.59999999999997</v>
      </c>
      <c r="AF37" s="86">
        <f t="shared" ca="1" si="1"/>
        <v>256.51999999999992</v>
      </c>
      <c r="AG37" s="86">
        <f t="shared" ca="1" si="1"/>
        <v>274.60000000000008</v>
      </c>
      <c r="AH37" s="86">
        <f t="shared" ca="1" si="1"/>
        <v>275.09999999999997</v>
      </c>
      <c r="AI37" s="86">
        <f t="shared" ca="1" si="1"/>
        <v>271.90000000000009</v>
      </c>
      <c r="AJ37" s="86">
        <f t="shared" ca="1" si="1"/>
        <v>542.79999999999995</v>
      </c>
      <c r="AK37" s="85">
        <f t="shared" ca="1" si="0"/>
        <v>12481.470000000001</v>
      </c>
    </row>
    <row r="38" spans="1:37" ht="18" customHeight="1" x14ac:dyDescent="0.25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8"/>
      <c r="AI38" s="88"/>
      <c r="AJ38" s="87"/>
      <c r="AK38" s="85">
        <f ca="1">SUM(AK2:AK36)</f>
        <v>12481.470000000001</v>
      </c>
    </row>
    <row r="39" spans="1:37" ht="18" customHeight="1" x14ac:dyDescent="0.25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8"/>
      <c r="AI39" s="88"/>
      <c r="AJ39" s="87"/>
    </row>
    <row r="40" spans="1:37" ht="18" customHeight="1" x14ac:dyDescent="0.25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8"/>
      <c r="AI40" s="88"/>
      <c r="AJ40" s="87"/>
      <c r="AK40" s="85"/>
    </row>
    <row r="41" spans="1:37" ht="18" customHeight="1" x14ac:dyDescent="0.25"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8"/>
      <c r="AI41" s="88"/>
      <c r="AJ41" s="87"/>
    </row>
    <row r="42" spans="1:37" ht="18" customHeight="1" x14ac:dyDescent="0.25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8"/>
      <c r="AI42" s="88"/>
      <c r="AJ42" s="87"/>
    </row>
    <row r="43" spans="1:37" ht="18" customHeight="1" x14ac:dyDescent="0.25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8"/>
      <c r="AI43" s="88"/>
      <c r="AJ43" s="87"/>
    </row>
    <row r="44" spans="1:37" ht="18" customHeight="1" x14ac:dyDescent="0.25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8"/>
      <c r="AI44" s="88"/>
      <c r="AJ44" s="87"/>
    </row>
    <row r="45" spans="1:37" ht="18" customHeight="1" x14ac:dyDescent="0.25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8"/>
      <c r="AI45" s="88"/>
      <c r="AJ45" s="87"/>
    </row>
    <row r="46" spans="1:37" ht="18" customHeight="1" x14ac:dyDescent="0.25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8"/>
      <c r="AI46" s="88"/>
      <c r="AJ46" s="87"/>
    </row>
    <row r="47" spans="1:37" ht="18" customHeight="1" x14ac:dyDescent="0.25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8"/>
      <c r="AI47" s="88"/>
      <c r="AJ47" s="87"/>
    </row>
    <row r="48" spans="1:37" ht="18" customHeight="1" x14ac:dyDescent="0.25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8"/>
      <c r="AI48" s="88"/>
      <c r="AJ48" s="87"/>
    </row>
    <row r="49" spans="2:36" ht="18" customHeight="1" x14ac:dyDescent="0.25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8"/>
      <c r="AI49" s="88"/>
      <c r="AJ49" s="87"/>
    </row>
    <row r="50" spans="2:36" ht="18" customHeight="1" x14ac:dyDescent="0.25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8"/>
      <c r="AI50" s="88"/>
      <c r="AJ50" s="87"/>
    </row>
    <row r="51" spans="2:36" ht="18" customHeight="1" x14ac:dyDescent="0.25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8"/>
      <c r="AI51" s="88"/>
      <c r="AJ51" s="87"/>
    </row>
    <row r="52" spans="2:36" ht="18" customHeight="1" x14ac:dyDescent="0.25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8"/>
      <c r="AI52" s="88"/>
      <c r="AJ52" s="87"/>
    </row>
    <row r="53" spans="2:36" ht="18" customHeight="1" x14ac:dyDescent="0.25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8"/>
      <c r="AI53" s="88"/>
      <c r="AJ53" s="87"/>
    </row>
    <row r="54" spans="2:36" ht="18" customHeight="1" x14ac:dyDescent="0.25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8"/>
      <c r="AI54" s="88"/>
      <c r="AJ54" s="87"/>
    </row>
    <row r="55" spans="2:36" ht="18" customHeight="1" x14ac:dyDescent="0.25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8"/>
      <c r="AI55" s="88"/>
      <c r="AJ55" s="87"/>
    </row>
    <row r="56" spans="2:36" ht="18" customHeight="1" x14ac:dyDescent="0.25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8"/>
      <c r="AI56" s="88"/>
      <c r="AJ56" s="87"/>
    </row>
    <row r="57" spans="2:36" ht="18" customHeight="1" x14ac:dyDescent="0.25"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8"/>
      <c r="AI57" s="88"/>
      <c r="AJ57" s="87"/>
    </row>
    <row r="58" spans="2:36" ht="18" customHeight="1" x14ac:dyDescent="0.25"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8"/>
      <c r="AI58" s="88"/>
      <c r="AJ58" s="87"/>
    </row>
    <row r="59" spans="2:36" ht="18" customHeight="1" x14ac:dyDescent="0.25"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8"/>
      <c r="AI59" s="88"/>
      <c r="AJ59" s="87"/>
    </row>
    <row r="60" spans="2:36" ht="18" customHeight="1" x14ac:dyDescent="0.25"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8"/>
      <c r="AI60" s="88"/>
      <c r="AJ60" s="87"/>
    </row>
    <row r="61" spans="2:36" ht="18" customHeight="1" x14ac:dyDescent="0.25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8"/>
      <c r="AI61" s="88"/>
      <c r="AJ61" s="87"/>
    </row>
    <row r="62" spans="2:36" ht="18" customHeight="1" x14ac:dyDescent="0.25"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8"/>
      <c r="AI62" s="88"/>
      <c r="AJ62" s="87"/>
    </row>
    <row r="63" spans="2:36" ht="18" customHeight="1" x14ac:dyDescent="0.25"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8"/>
      <c r="AI63" s="88"/>
      <c r="AJ63" s="87"/>
    </row>
    <row r="64" spans="2:36" ht="18" customHeight="1" x14ac:dyDescent="0.25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8"/>
      <c r="AI64" s="88"/>
      <c r="AJ64" s="87"/>
    </row>
    <row r="65" spans="2:36" ht="18" customHeight="1" x14ac:dyDescent="0.25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8"/>
      <c r="AI65" s="88"/>
      <c r="AJ65" s="87"/>
    </row>
    <row r="66" spans="2:36" ht="18" customHeight="1" x14ac:dyDescent="0.25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8"/>
      <c r="AI66" s="88"/>
      <c r="AJ66" s="87"/>
    </row>
    <row r="67" spans="2:36" ht="18" customHeight="1" x14ac:dyDescent="0.25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8"/>
      <c r="AI67" s="88"/>
      <c r="AJ67" s="87"/>
    </row>
    <row r="68" spans="2:36" ht="18" customHeight="1" x14ac:dyDescent="0.25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8"/>
      <c r="AI68" s="88"/>
      <c r="AJ68" s="87"/>
    </row>
    <row r="69" spans="2:36" ht="18" customHeight="1" x14ac:dyDescent="0.25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8"/>
      <c r="AI69" s="88"/>
      <c r="AJ69" s="87"/>
    </row>
    <row r="70" spans="2:36" ht="18" customHeight="1" x14ac:dyDescent="0.25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8"/>
      <c r="AI70" s="88"/>
      <c r="AJ70" s="87"/>
    </row>
    <row r="71" spans="2:36" ht="18" customHeight="1" x14ac:dyDescent="0.25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8"/>
      <c r="AI71" s="88"/>
      <c r="AJ71" s="87"/>
    </row>
    <row r="72" spans="2:36" ht="18" customHeight="1" x14ac:dyDescent="0.25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8"/>
      <c r="AI72" s="88"/>
      <c r="AJ72" s="87"/>
    </row>
    <row r="73" spans="2:36" ht="18" customHeight="1" x14ac:dyDescent="0.25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8"/>
      <c r="AI73" s="88"/>
      <c r="AJ73" s="87"/>
    </row>
    <row r="74" spans="2:36" ht="18" customHeight="1" x14ac:dyDescent="0.25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8"/>
      <c r="AI74" s="88"/>
      <c r="AJ74" s="87"/>
    </row>
    <row r="75" spans="2:36" ht="18" customHeight="1" x14ac:dyDescent="0.25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8"/>
      <c r="AI75" s="88"/>
      <c r="AJ75" s="87"/>
    </row>
    <row r="76" spans="2:36" ht="18" customHeight="1" x14ac:dyDescent="0.25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8"/>
      <c r="AI76" s="88"/>
      <c r="AJ76" s="87"/>
    </row>
    <row r="77" spans="2:36" ht="18" customHeight="1" x14ac:dyDescent="0.25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8"/>
      <c r="AI77" s="88"/>
      <c r="AJ77" s="87"/>
    </row>
    <row r="78" spans="2:36" ht="18" customHeight="1" x14ac:dyDescent="0.25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8"/>
      <c r="AI78" s="88"/>
      <c r="AJ78" s="87"/>
    </row>
    <row r="79" spans="2:36" ht="18" customHeight="1" x14ac:dyDescent="0.25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8"/>
      <c r="AI79" s="88"/>
      <c r="AJ79" s="87"/>
    </row>
    <row r="80" spans="2:36" ht="18" customHeight="1" x14ac:dyDescent="0.25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8"/>
      <c r="AI80" s="88"/>
      <c r="AJ80" s="87"/>
    </row>
    <row r="81" spans="2:36" ht="18" customHeight="1" x14ac:dyDescent="0.25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8"/>
      <c r="AI81" s="88"/>
      <c r="AJ81" s="87"/>
    </row>
    <row r="82" spans="2:36" ht="18" customHeight="1" x14ac:dyDescent="0.25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8"/>
      <c r="AI82" s="88"/>
      <c r="AJ82" s="87"/>
    </row>
    <row r="83" spans="2:36" ht="18" customHeight="1" x14ac:dyDescent="0.25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8"/>
      <c r="AI83" s="88"/>
      <c r="AJ83" s="87"/>
    </row>
    <row r="84" spans="2:36" ht="18" customHeight="1" x14ac:dyDescent="0.25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8"/>
      <c r="AI84" s="88"/>
      <c r="AJ84" s="87"/>
    </row>
    <row r="85" spans="2:36" ht="18" customHeight="1" x14ac:dyDescent="0.25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8"/>
      <c r="AI85" s="88"/>
      <c r="AJ85" s="87"/>
    </row>
    <row r="86" spans="2:36" ht="18" customHeight="1" x14ac:dyDescent="0.25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8"/>
      <c r="AI86" s="88"/>
      <c r="AJ86" s="87"/>
    </row>
    <row r="87" spans="2:36" ht="18" customHeight="1" x14ac:dyDescent="0.25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8"/>
      <c r="AI87" s="88"/>
      <c r="AJ87" s="87"/>
    </row>
    <row r="88" spans="2:36" ht="18" customHeight="1" x14ac:dyDescent="0.25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8"/>
      <c r="AI88" s="88"/>
      <c r="AJ88" s="87"/>
    </row>
    <row r="89" spans="2:36" ht="18" customHeight="1" x14ac:dyDescent="0.25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8"/>
      <c r="AI89" s="88"/>
      <c r="AJ89" s="87"/>
    </row>
    <row r="90" spans="2:36" ht="18" customHeight="1" x14ac:dyDescent="0.25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8"/>
      <c r="AI90" s="88"/>
      <c r="AJ90" s="87"/>
    </row>
    <row r="91" spans="2:36" ht="18" customHeight="1" x14ac:dyDescent="0.25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8"/>
      <c r="AI91" s="88"/>
      <c r="AJ91" s="87"/>
    </row>
    <row r="92" spans="2:36" ht="18" customHeight="1" x14ac:dyDescent="0.25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8"/>
      <c r="AI92" s="88"/>
      <c r="AJ92" s="87"/>
    </row>
    <row r="93" spans="2:36" ht="18" customHeight="1" x14ac:dyDescent="0.25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8"/>
      <c r="AI93" s="88"/>
      <c r="AJ93" s="87"/>
    </row>
    <row r="94" spans="2:36" ht="18" customHeight="1" x14ac:dyDescent="0.25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8"/>
      <c r="AI94" s="88"/>
      <c r="AJ94" s="87"/>
    </row>
    <row r="95" spans="2:36" ht="18" customHeight="1" x14ac:dyDescent="0.25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8"/>
      <c r="AI95" s="88"/>
      <c r="AJ95" s="87"/>
    </row>
    <row r="96" spans="2:36" ht="18" customHeight="1" x14ac:dyDescent="0.25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8"/>
      <c r="AI96" s="88"/>
      <c r="AJ96" s="87"/>
    </row>
    <row r="97" spans="2:36" ht="18" customHeight="1" x14ac:dyDescent="0.25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8"/>
      <c r="AI97" s="88"/>
      <c r="AJ97" s="87"/>
    </row>
    <row r="98" spans="2:36" ht="18" customHeight="1" x14ac:dyDescent="0.25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8"/>
      <c r="AI98" s="88"/>
      <c r="AJ98" s="87"/>
    </row>
    <row r="99" spans="2:36" ht="18" customHeight="1" x14ac:dyDescent="0.25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8"/>
      <c r="AI99" s="88"/>
      <c r="AJ99" s="87"/>
    </row>
    <row r="100" spans="2:36" ht="18" customHeight="1" x14ac:dyDescent="0.25"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8"/>
      <c r="AI100" s="88"/>
      <c r="AJ100" s="87"/>
    </row>
    <row r="101" spans="2:36" ht="18" customHeight="1" x14ac:dyDescent="0.25"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8"/>
      <c r="AI101" s="88"/>
      <c r="AJ101" s="87"/>
    </row>
    <row r="102" spans="2:36" ht="18" customHeight="1" x14ac:dyDescent="0.25"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8"/>
      <c r="AI102" s="88"/>
      <c r="AJ102" s="87"/>
    </row>
    <row r="103" spans="2:36" ht="18" customHeight="1" x14ac:dyDescent="0.25"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8"/>
      <c r="AI103" s="88"/>
      <c r="AJ103" s="87"/>
    </row>
    <row r="104" spans="2:36" ht="18" customHeight="1" x14ac:dyDescent="0.25"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8"/>
      <c r="AI104" s="88"/>
      <c r="AJ104" s="87"/>
    </row>
    <row r="105" spans="2:36" ht="18" customHeight="1" x14ac:dyDescent="0.25"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8"/>
      <c r="AI105" s="88"/>
      <c r="AJ105" s="87"/>
    </row>
    <row r="106" spans="2:36" ht="18" customHeight="1" x14ac:dyDescent="0.25"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8"/>
      <c r="AI106" s="88"/>
      <c r="AJ106" s="87"/>
    </row>
    <row r="107" spans="2:36" ht="18" customHeight="1" x14ac:dyDescent="0.25"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8"/>
      <c r="AI107" s="88"/>
      <c r="AJ107" s="87"/>
    </row>
    <row r="108" spans="2:36" ht="18" customHeight="1" x14ac:dyDescent="0.25"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8"/>
      <c r="AI108" s="88"/>
      <c r="AJ108" s="87"/>
    </row>
    <row r="109" spans="2:36" ht="18" customHeight="1" x14ac:dyDescent="0.25"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8"/>
      <c r="AI109" s="88"/>
      <c r="AJ109" s="87"/>
    </row>
    <row r="110" spans="2:36" ht="18" customHeight="1" x14ac:dyDescent="0.25"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8"/>
      <c r="AI110" s="88"/>
      <c r="AJ110" s="87"/>
    </row>
    <row r="111" spans="2:36" ht="18" customHeight="1" x14ac:dyDescent="0.25"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8"/>
      <c r="AI111" s="88"/>
      <c r="AJ111" s="87"/>
    </row>
    <row r="112" spans="2:36" ht="18" customHeight="1" x14ac:dyDescent="0.25"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8"/>
      <c r="AI112" s="88"/>
      <c r="AJ112" s="87"/>
    </row>
    <row r="113" spans="2:36" ht="18" customHeight="1" x14ac:dyDescent="0.25"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8"/>
      <c r="AI113" s="88"/>
      <c r="AJ113" s="87"/>
    </row>
    <row r="114" spans="2:36" ht="18" customHeight="1" x14ac:dyDescent="0.25"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8"/>
      <c r="AI114" s="88"/>
      <c r="AJ114" s="87"/>
    </row>
    <row r="115" spans="2:36" ht="18" customHeight="1" x14ac:dyDescent="0.25"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8"/>
      <c r="AI115" s="88"/>
      <c r="AJ115" s="87"/>
    </row>
    <row r="116" spans="2:36" ht="18" customHeight="1" x14ac:dyDescent="0.25"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8"/>
      <c r="AI116" s="88"/>
      <c r="AJ116" s="87"/>
    </row>
    <row r="117" spans="2:36" ht="18" customHeight="1" x14ac:dyDescent="0.25"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8"/>
      <c r="AI117" s="88"/>
      <c r="AJ117" s="87"/>
    </row>
    <row r="118" spans="2:36" ht="18" customHeight="1" x14ac:dyDescent="0.25"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8"/>
      <c r="AI118" s="88"/>
      <c r="AJ118" s="87"/>
    </row>
    <row r="119" spans="2:36" ht="18" customHeight="1" x14ac:dyDescent="0.25"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8"/>
      <c r="AI119" s="88"/>
      <c r="AJ119" s="87"/>
    </row>
    <row r="120" spans="2:36" ht="18" customHeight="1" x14ac:dyDescent="0.25"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8"/>
      <c r="AI120" s="88"/>
      <c r="AJ120" s="87"/>
    </row>
    <row r="121" spans="2:36" ht="18" customHeight="1" x14ac:dyDescent="0.25"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8"/>
      <c r="AI121" s="88"/>
      <c r="AJ121" s="87"/>
    </row>
    <row r="122" spans="2:36" ht="18" customHeight="1" x14ac:dyDescent="0.25"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8"/>
      <c r="AI122" s="88"/>
      <c r="AJ122" s="87"/>
    </row>
    <row r="123" spans="2:36" ht="18" customHeight="1" x14ac:dyDescent="0.25"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8"/>
      <c r="AI123" s="88"/>
      <c r="AJ123" s="87"/>
    </row>
    <row r="124" spans="2:36" ht="18" customHeight="1" x14ac:dyDescent="0.25"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8"/>
      <c r="AI124" s="88"/>
      <c r="AJ124" s="87"/>
    </row>
    <row r="125" spans="2:36" ht="18" customHeight="1" x14ac:dyDescent="0.25"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8"/>
      <c r="AI125" s="88"/>
      <c r="AJ125" s="87"/>
    </row>
    <row r="126" spans="2:36" ht="18" customHeight="1" x14ac:dyDescent="0.25"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8"/>
      <c r="AI126" s="88"/>
      <c r="AJ126" s="87"/>
    </row>
    <row r="127" spans="2:36" ht="18" customHeight="1" x14ac:dyDescent="0.25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8"/>
      <c r="AI127" s="88"/>
      <c r="AJ127" s="87"/>
    </row>
    <row r="128" spans="2:36" ht="18" customHeight="1" x14ac:dyDescent="0.25"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8"/>
      <c r="AI128" s="88"/>
      <c r="AJ128" s="87"/>
    </row>
    <row r="129" spans="2:36" ht="18" customHeight="1" x14ac:dyDescent="0.25"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8"/>
      <c r="AI129" s="88"/>
      <c r="AJ129" s="87"/>
    </row>
    <row r="130" spans="2:36" ht="18" customHeight="1" x14ac:dyDescent="0.25"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8"/>
      <c r="AI130" s="88"/>
      <c r="AJ130" s="87"/>
    </row>
    <row r="131" spans="2:36" ht="18" customHeight="1" x14ac:dyDescent="0.25"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8"/>
      <c r="AI131" s="88"/>
      <c r="AJ131" s="87"/>
    </row>
    <row r="132" spans="2:36" ht="18" customHeight="1" x14ac:dyDescent="0.25"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8"/>
      <c r="AI132" s="88"/>
      <c r="AJ132" s="87"/>
    </row>
    <row r="133" spans="2:36" ht="18" customHeight="1" x14ac:dyDescent="0.25"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8"/>
      <c r="AI133" s="88"/>
      <c r="AJ133" s="87"/>
    </row>
    <row r="134" spans="2:36" ht="18" customHeight="1" x14ac:dyDescent="0.25"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8"/>
      <c r="AI134" s="88"/>
      <c r="AJ134" s="87"/>
    </row>
    <row r="135" spans="2:36" ht="18" customHeight="1" x14ac:dyDescent="0.25"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8"/>
      <c r="AI135" s="88"/>
      <c r="AJ135" s="87"/>
    </row>
    <row r="136" spans="2:36" ht="18" customHeight="1" x14ac:dyDescent="0.25"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8"/>
      <c r="AI136" s="88"/>
      <c r="AJ136" s="87"/>
    </row>
    <row r="137" spans="2:36" ht="18" customHeight="1" x14ac:dyDescent="0.25"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8"/>
      <c r="AI137" s="88"/>
      <c r="AJ137" s="87"/>
    </row>
    <row r="138" spans="2:36" ht="18" customHeight="1" x14ac:dyDescent="0.25"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8"/>
      <c r="AI138" s="88"/>
      <c r="AJ138" s="87"/>
    </row>
    <row r="139" spans="2:36" ht="18" customHeight="1" x14ac:dyDescent="0.25"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8"/>
      <c r="AI139" s="88"/>
      <c r="AJ139" s="87"/>
    </row>
    <row r="140" spans="2:36" ht="18" customHeight="1" x14ac:dyDescent="0.25"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8"/>
      <c r="AI140" s="88"/>
      <c r="AJ140" s="87"/>
    </row>
    <row r="141" spans="2:36" ht="18" customHeight="1" x14ac:dyDescent="0.25"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8"/>
      <c r="AI141" s="88"/>
      <c r="AJ141" s="87"/>
    </row>
    <row r="142" spans="2:36" ht="18" customHeight="1" x14ac:dyDescent="0.25"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8"/>
      <c r="AI142" s="88"/>
      <c r="AJ142" s="87"/>
    </row>
    <row r="143" spans="2:36" ht="18" customHeight="1" x14ac:dyDescent="0.25"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8"/>
      <c r="AI143" s="88"/>
      <c r="AJ143" s="87"/>
    </row>
    <row r="144" spans="2:36" ht="18" customHeight="1" x14ac:dyDescent="0.25"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8"/>
      <c r="AI144" s="88"/>
      <c r="AJ144" s="87"/>
    </row>
    <row r="145" spans="2:36" ht="18" customHeight="1" x14ac:dyDescent="0.25"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8"/>
      <c r="AI145" s="88"/>
      <c r="AJ145" s="87"/>
    </row>
    <row r="146" spans="2:36" ht="18" customHeight="1" x14ac:dyDescent="0.25"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8"/>
      <c r="AI146" s="88"/>
      <c r="AJ146" s="87"/>
    </row>
    <row r="147" spans="2:36" ht="18" customHeight="1" x14ac:dyDescent="0.25"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8"/>
      <c r="AI147" s="88"/>
      <c r="AJ147" s="87"/>
    </row>
    <row r="148" spans="2:36" ht="18" customHeight="1" x14ac:dyDescent="0.25"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8"/>
      <c r="AI148" s="88"/>
      <c r="AJ148" s="87"/>
    </row>
    <row r="149" spans="2:36" ht="18" customHeight="1" x14ac:dyDescent="0.25"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8"/>
      <c r="AI149" s="88"/>
      <c r="AJ149" s="87"/>
    </row>
    <row r="150" spans="2:36" ht="18" customHeight="1" x14ac:dyDescent="0.25"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8"/>
      <c r="AI150" s="88"/>
      <c r="AJ150" s="87"/>
    </row>
    <row r="151" spans="2:36" ht="18" customHeight="1" x14ac:dyDescent="0.25"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8"/>
      <c r="AI151" s="88"/>
      <c r="AJ151" s="87"/>
    </row>
    <row r="152" spans="2:36" ht="18" customHeight="1" x14ac:dyDescent="0.25"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8"/>
      <c r="AI152" s="88"/>
      <c r="AJ152" s="87"/>
    </row>
    <row r="153" spans="2:36" ht="18" customHeight="1" x14ac:dyDescent="0.25"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8"/>
      <c r="AI153" s="88"/>
      <c r="AJ153" s="87"/>
    </row>
    <row r="154" spans="2:36" ht="18" customHeight="1" x14ac:dyDescent="0.25"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8"/>
      <c r="AI154" s="88"/>
      <c r="AJ154" s="87"/>
    </row>
    <row r="155" spans="2:36" ht="18" customHeight="1" x14ac:dyDescent="0.25"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8"/>
      <c r="AI155" s="88"/>
      <c r="AJ155" s="87"/>
    </row>
    <row r="156" spans="2:36" ht="18" customHeight="1" x14ac:dyDescent="0.25"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8"/>
      <c r="AI156" s="88"/>
      <c r="AJ156" s="87"/>
    </row>
    <row r="157" spans="2:36" ht="18" customHeight="1" x14ac:dyDescent="0.25"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8"/>
      <c r="AI157" s="88"/>
      <c r="AJ157" s="87"/>
    </row>
    <row r="158" spans="2:36" ht="18" customHeight="1" x14ac:dyDescent="0.25"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8"/>
      <c r="AI158" s="88"/>
      <c r="AJ158" s="87"/>
    </row>
    <row r="159" spans="2:36" ht="18" customHeight="1" x14ac:dyDescent="0.25"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8"/>
      <c r="AI159" s="88"/>
      <c r="AJ159" s="87"/>
    </row>
    <row r="160" spans="2:36" ht="18" customHeight="1" x14ac:dyDescent="0.25"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8"/>
      <c r="AI160" s="88"/>
      <c r="AJ160" s="87"/>
    </row>
    <row r="161" spans="2:36" ht="18" customHeight="1" x14ac:dyDescent="0.25"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8"/>
      <c r="AI161" s="88"/>
      <c r="AJ161" s="87"/>
    </row>
    <row r="162" spans="2:36" ht="18" customHeight="1" x14ac:dyDescent="0.25"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8"/>
      <c r="AI162" s="88"/>
      <c r="AJ162" s="87"/>
    </row>
    <row r="163" spans="2:36" ht="18" customHeight="1" x14ac:dyDescent="0.25"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8"/>
      <c r="AI163" s="88"/>
      <c r="AJ163" s="87"/>
    </row>
    <row r="164" spans="2:36" ht="18" customHeight="1" x14ac:dyDescent="0.25"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8"/>
      <c r="AI164" s="88"/>
      <c r="AJ164" s="87"/>
    </row>
    <row r="165" spans="2:36" ht="18" customHeight="1" x14ac:dyDescent="0.25"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8"/>
      <c r="AI165" s="88"/>
      <c r="AJ165" s="87"/>
    </row>
    <row r="166" spans="2:36" ht="18" customHeight="1" x14ac:dyDescent="0.25"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8"/>
      <c r="AI166" s="88"/>
      <c r="AJ166" s="87"/>
    </row>
    <row r="167" spans="2:36" ht="18" customHeight="1" x14ac:dyDescent="0.25"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8"/>
      <c r="AI167" s="88"/>
      <c r="AJ167" s="87"/>
    </row>
    <row r="168" spans="2:36" ht="18" customHeight="1" x14ac:dyDescent="0.25"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8"/>
      <c r="AI168" s="88"/>
      <c r="AJ168" s="87"/>
    </row>
    <row r="169" spans="2:36" ht="18" customHeight="1" x14ac:dyDescent="0.25"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8"/>
      <c r="AI169" s="88"/>
      <c r="AJ169" s="87"/>
    </row>
    <row r="170" spans="2:36" ht="18" customHeight="1" x14ac:dyDescent="0.25"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8"/>
      <c r="AI170" s="88"/>
      <c r="AJ170" s="87"/>
    </row>
    <row r="171" spans="2:36" ht="18" customHeight="1" x14ac:dyDescent="0.25"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8"/>
      <c r="AI171" s="88"/>
      <c r="AJ171" s="87"/>
    </row>
    <row r="172" spans="2:36" ht="18" customHeight="1" x14ac:dyDescent="0.25"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8"/>
      <c r="AI172" s="88"/>
      <c r="AJ172" s="87"/>
    </row>
    <row r="173" spans="2:36" ht="18" customHeight="1" x14ac:dyDescent="0.25"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8"/>
      <c r="AI173" s="88"/>
      <c r="AJ173" s="87"/>
    </row>
    <row r="174" spans="2:36" ht="18" customHeight="1" x14ac:dyDescent="0.25"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8"/>
      <c r="AI174" s="88"/>
      <c r="AJ174" s="87"/>
    </row>
    <row r="175" spans="2:36" ht="18" customHeight="1" x14ac:dyDescent="0.25"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8"/>
      <c r="AI175" s="88"/>
      <c r="AJ175" s="87"/>
    </row>
    <row r="176" spans="2:36" ht="18" customHeight="1" x14ac:dyDescent="0.25"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8"/>
      <c r="AI176" s="88"/>
      <c r="AJ176" s="87"/>
    </row>
    <row r="177" spans="2:36" ht="18" customHeight="1" x14ac:dyDescent="0.25"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8"/>
      <c r="AI177" s="88"/>
      <c r="AJ177" s="87"/>
    </row>
    <row r="178" spans="2:36" ht="18" customHeight="1" x14ac:dyDescent="0.25"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8"/>
      <c r="AI178" s="88"/>
      <c r="AJ178" s="87"/>
    </row>
    <row r="179" spans="2:36" ht="18" customHeight="1" x14ac:dyDescent="0.25"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8"/>
      <c r="AI179" s="88"/>
      <c r="AJ179" s="87"/>
    </row>
    <row r="180" spans="2:36" ht="18" customHeight="1" x14ac:dyDescent="0.25"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8"/>
      <c r="AI180" s="88"/>
      <c r="AJ180" s="87"/>
    </row>
    <row r="181" spans="2:36" ht="18" customHeight="1" x14ac:dyDescent="0.25"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8"/>
      <c r="AI181" s="88"/>
      <c r="AJ181" s="87"/>
    </row>
    <row r="182" spans="2:36" ht="18" customHeight="1" x14ac:dyDescent="0.25"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8"/>
      <c r="AI182" s="88"/>
      <c r="AJ182" s="87"/>
    </row>
    <row r="183" spans="2:36" ht="18" customHeight="1" x14ac:dyDescent="0.25"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8"/>
      <c r="AI183" s="88"/>
      <c r="AJ183" s="87"/>
    </row>
    <row r="184" spans="2:36" ht="18" customHeight="1" x14ac:dyDescent="0.25"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8"/>
      <c r="AI184" s="88"/>
      <c r="AJ184" s="87"/>
    </row>
    <row r="185" spans="2:36" ht="18" customHeight="1" x14ac:dyDescent="0.25"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8"/>
      <c r="AI185" s="88"/>
      <c r="AJ185" s="87"/>
    </row>
    <row r="186" spans="2:36" ht="18" customHeight="1" x14ac:dyDescent="0.25"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8"/>
      <c r="AI186" s="88"/>
      <c r="AJ186" s="87"/>
    </row>
    <row r="187" spans="2:36" ht="18" customHeight="1" x14ac:dyDescent="0.25"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8"/>
      <c r="AI187" s="88"/>
      <c r="AJ187" s="87"/>
    </row>
    <row r="188" spans="2:36" ht="18" customHeight="1" x14ac:dyDescent="0.25"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8"/>
      <c r="AI188" s="88"/>
      <c r="AJ188" s="87"/>
    </row>
    <row r="189" spans="2:36" ht="18" customHeight="1" x14ac:dyDescent="0.25"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8"/>
      <c r="AI189" s="88"/>
      <c r="AJ189" s="87"/>
    </row>
    <row r="190" spans="2:36" ht="18" customHeight="1" x14ac:dyDescent="0.25"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8"/>
      <c r="AI190" s="88"/>
      <c r="AJ190" s="87"/>
    </row>
    <row r="191" spans="2:36" ht="18" customHeight="1" x14ac:dyDescent="0.25"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8"/>
      <c r="AI191" s="88"/>
      <c r="AJ191" s="87"/>
    </row>
    <row r="192" spans="2:36" ht="18" customHeight="1" x14ac:dyDescent="0.25"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8"/>
      <c r="AI192" s="88"/>
      <c r="AJ192" s="87"/>
    </row>
    <row r="193" spans="2:36" ht="18" customHeight="1" x14ac:dyDescent="0.25"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8"/>
      <c r="AI193" s="88"/>
      <c r="AJ193" s="87"/>
    </row>
    <row r="194" spans="2:36" ht="18" customHeight="1" x14ac:dyDescent="0.25"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8"/>
      <c r="AI194" s="88"/>
      <c r="AJ194" s="87"/>
    </row>
    <row r="195" spans="2:36" ht="18" customHeight="1" x14ac:dyDescent="0.25"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8"/>
      <c r="AI195" s="88"/>
      <c r="AJ195" s="87"/>
    </row>
    <row r="196" spans="2:36" ht="18" customHeight="1" x14ac:dyDescent="0.25"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8"/>
      <c r="AI196" s="88"/>
      <c r="AJ196" s="87"/>
    </row>
    <row r="197" spans="2:36" ht="18" customHeight="1" x14ac:dyDescent="0.25"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8"/>
      <c r="AI197" s="88"/>
      <c r="AJ197" s="87"/>
    </row>
    <row r="198" spans="2:36" ht="18" customHeight="1" x14ac:dyDescent="0.25"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8"/>
      <c r="AI198" s="88"/>
      <c r="AJ198" s="87"/>
    </row>
    <row r="199" spans="2:36" ht="18" customHeight="1" x14ac:dyDescent="0.25"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8"/>
      <c r="AI199" s="88"/>
      <c r="AJ199" s="87"/>
    </row>
    <row r="200" spans="2:36" ht="18" customHeight="1" x14ac:dyDescent="0.25"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8"/>
      <c r="AI200" s="88"/>
      <c r="AJ200" s="87"/>
    </row>
    <row r="201" spans="2:36" ht="18" customHeight="1" x14ac:dyDescent="0.25"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8"/>
      <c r="AI201" s="88"/>
      <c r="AJ201" s="87"/>
    </row>
    <row r="202" spans="2:36" ht="18" customHeight="1" x14ac:dyDescent="0.25"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8"/>
      <c r="AI202" s="88"/>
      <c r="AJ202" s="87"/>
    </row>
    <row r="203" spans="2:36" ht="18" customHeight="1" x14ac:dyDescent="0.25"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8"/>
      <c r="AI203" s="88"/>
      <c r="AJ203" s="87"/>
    </row>
    <row r="204" spans="2:36" ht="18" customHeight="1" x14ac:dyDescent="0.25"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8"/>
      <c r="AI204" s="88"/>
      <c r="AJ204" s="87"/>
    </row>
    <row r="205" spans="2:36" ht="18" customHeight="1" x14ac:dyDescent="0.25"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8"/>
      <c r="AI205" s="88"/>
      <c r="AJ205" s="87"/>
    </row>
    <row r="206" spans="2:36" ht="18" customHeight="1" x14ac:dyDescent="0.25"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8"/>
      <c r="AI206" s="88"/>
      <c r="AJ206" s="87"/>
    </row>
    <row r="207" spans="2:36" ht="18" customHeight="1" x14ac:dyDescent="0.25"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8"/>
      <c r="AI207" s="88"/>
      <c r="AJ207" s="87"/>
    </row>
    <row r="208" spans="2:36" ht="18" customHeight="1" x14ac:dyDescent="0.25"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8"/>
      <c r="AI208" s="88"/>
      <c r="AJ208" s="87"/>
    </row>
    <row r="209" spans="2:36" ht="18" customHeight="1" x14ac:dyDescent="0.25"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8"/>
      <c r="AI209" s="88"/>
      <c r="AJ209" s="87"/>
    </row>
    <row r="210" spans="2:36" ht="18" customHeight="1" x14ac:dyDescent="0.25"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8"/>
      <c r="AI210" s="88"/>
      <c r="AJ210" s="87"/>
    </row>
    <row r="211" spans="2:36" ht="18" customHeight="1" x14ac:dyDescent="0.25"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8"/>
      <c r="AI211" s="88"/>
      <c r="AJ211" s="87"/>
    </row>
    <row r="212" spans="2:36" ht="18" customHeight="1" x14ac:dyDescent="0.25"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8"/>
      <c r="AI212" s="88"/>
      <c r="AJ212" s="87"/>
    </row>
    <row r="213" spans="2:36" ht="18" customHeight="1" x14ac:dyDescent="0.25"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8"/>
      <c r="AI213" s="88"/>
      <c r="AJ213" s="87"/>
    </row>
    <row r="214" spans="2:36" ht="18" customHeight="1" x14ac:dyDescent="0.25"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8"/>
      <c r="AI214" s="88"/>
      <c r="AJ214" s="87"/>
    </row>
    <row r="215" spans="2:36" ht="18" customHeight="1" x14ac:dyDescent="0.25"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8"/>
      <c r="AI215" s="88"/>
      <c r="AJ215" s="87"/>
    </row>
    <row r="216" spans="2:36" ht="18" customHeight="1" x14ac:dyDescent="0.25"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8"/>
      <c r="AI216" s="88"/>
      <c r="AJ216" s="87"/>
    </row>
    <row r="217" spans="2:36" ht="18" customHeight="1" x14ac:dyDescent="0.25"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8"/>
      <c r="AI217" s="88"/>
      <c r="AJ217" s="87"/>
    </row>
    <row r="218" spans="2:36" ht="18" customHeight="1" x14ac:dyDescent="0.25"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8"/>
      <c r="AI218" s="88"/>
      <c r="AJ218" s="87"/>
    </row>
    <row r="219" spans="2:36" ht="18" customHeight="1" x14ac:dyDescent="0.25"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8"/>
      <c r="AI219" s="88"/>
      <c r="AJ219" s="87"/>
    </row>
    <row r="220" spans="2:36" ht="18" customHeight="1" x14ac:dyDescent="0.25"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8"/>
      <c r="AI220" s="88"/>
      <c r="AJ220" s="87"/>
    </row>
    <row r="221" spans="2:36" ht="18" customHeight="1" x14ac:dyDescent="0.25"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8"/>
      <c r="AI221" s="88"/>
      <c r="AJ221" s="87"/>
    </row>
    <row r="222" spans="2:36" ht="18" customHeight="1" x14ac:dyDescent="0.25"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8"/>
      <c r="AI222" s="88"/>
      <c r="AJ222" s="87"/>
    </row>
    <row r="223" spans="2:36" ht="18" customHeight="1" x14ac:dyDescent="0.25"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8"/>
      <c r="AI223" s="88"/>
      <c r="AJ223" s="87"/>
    </row>
    <row r="224" spans="2:36" ht="18" customHeight="1" x14ac:dyDescent="0.25"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8"/>
      <c r="AI224" s="88"/>
      <c r="AJ224" s="87"/>
    </row>
    <row r="225" spans="2:36" ht="18" customHeight="1" x14ac:dyDescent="0.25"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8"/>
      <c r="AI225" s="88"/>
      <c r="AJ225" s="87"/>
    </row>
    <row r="226" spans="2:36" ht="18" customHeight="1" x14ac:dyDescent="0.25"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8"/>
      <c r="AI226" s="88"/>
      <c r="AJ226" s="87"/>
    </row>
    <row r="227" spans="2:36" ht="18" customHeight="1" x14ac:dyDescent="0.25"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8"/>
      <c r="AI227" s="88"/>
      <c r="AJ227" s="87"/>
    </row>
    <row r="228" spans="2:36" ht="18" customHeight="1" x14ac:dyDescent="0.25"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8"/>
      <c r="AI228" s="88"/>
      <c r="AJ228" s="87"/>
    </row>
    <row r="229" spans="2:36" ht="18" customHeight="1" x14ac:dyDescent="0.25"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8"/>
      <c r="AI229" s="88"/>
      <c r="AJ229" s="87"/>
    </row>
    <row r="230" spans="2:36" ht="18" customHeight="1" x14ac:dyDescent="0.25"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8"/>
      <c r="AI230" s="88"/>
      <c r="AJ230" s="87"/>
    </row>
    <row r="231" spans="2:36" ht="18" customHeight="1" x14ac:dyDescent="0.25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8"/>
      <c r="AI231" s="88"/>
      <c r="AJ231" s="87"/>
    </row>
    <row r="232" spans="2:36" ht="18" customHeight="1" x14ac:dyDescent="0.25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8"/>
      <c r="AI232" s="88"/>
      <c r="AJ232" s="87"/>
    </row>
    <row r="233" spans="2:36" ht="18" customHeight="1" x14ac:dyDescent="0.25"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8"/>
      <c r="AI233" s="88"/>
      <c r="AJ233" s="87"/>
    </row>
    <row r="234" spans="2:36" ht="18" customHeight="1" x14ac:dyDescent="0.25"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8"/>
      <c r="AI234" s="88"/>
      <c r="AJ234" s="87"/>
    </row>
    <row r="235" spans="2:36" ht="18" customHeight="1" x14ac:dyDescent="0.25"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8"/>
      <c r="AI235" s="88"/>
      <c r="AJ235" s="87"/>
    </row>
    <row r="236" spans="2:36" ht="18" customHeight="1" x14ac:dyDescent="0.25"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8"/>
      <c r="AI236" s="88"/>
      <c r="AJ236" s="87"/>
    </row>
    <row r="237" spans="2:36" ht="18" customHeight="1" x14ac:dyDescent="0.25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8"/>
      <c r="AI237" s="88"/>
      <c r="AJ237" s="87"/>
    </row>
    <row r="238" spans="2:36" ht="18" customHeight="1" x14ac:dyDescent="0.25"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8"/>
      <c r="AI238" s="88"/>
      <c r="AJ238" s="87"/>
    </row>
    <row r="239" spans="2:36" ht="18" customHeight="1" x14ac:dyDescent="0.25"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8"/>
      <c r="AI239" s="88"/>
      <c r="AJ239" s="87"/>
    </row>
    <row r="240" spans="2:36" ht="18" customHeight="1" x14ac:dyDescent="0.25"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8"/>
      <c r="AI240" s="88"/>
      <c r="AJ240" s="87"/>
    </row>
    <row r="241" spans="2:36" ht="18" customHeight="1" x14ac:dyDescent="0.25"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8"/>
      <c r="AI241" s="88"/>
      <c r="AJ241" s="87"/>
    </row>
    <row r="242" spans="2:36" ht="18" customHeight="1" x14ac:dyDescent="0.25"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8"/>
      <c r="AI242" s="88"/>
      <c r="AJ242" s="87"/>
    </row>
    <row r="243" spans="2:36" ht="18" customHeight="1" x14ac:dyDescent="0.25"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8"/>
      <c r="AI243" s="88"/>
      <c r="AJ243" s="87"/>
    </row>
    <row r="244" spans="2:36" ht="18" customHeight="1" x14ac:dyDescent="0.25"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8"/>
      <c r="AI244" s="88"/>
      <c r="AJ244" s="87"/>
    </row>
    <row r="245" spans="2:36" ht="18" customHeight="1" x14ac:dyDescent="0.25"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8"/>
      <c r="AI245" s="88"/>
      <c r="AJ245" s="87"/>
    </row>
    <row r="246" spans="2:36" ht="18" customHeight="1" x14ac:dyDescent="0.25"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8"/>
      <c r="AI246" s="88"/>
      <c r="AJ246" s="87"/>
    </row>
    <row r="247" spans="2:36" ht="18" customHeight="1" x14ac:dyDescent="0.25"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8"/>
      <c r="AI247" s="88"/>
      <c r="AJ247" s="87"/>
    </row>
    <row r="248" spans="2:36" ht="18" customHeight="1" x14ac:dyDescent="0.25"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8"/>
      <c r="AI248" s="88"/>
      <c r="AJ248" s="87"/>
    </row>
    <row r="249" spans="2:36" ht="18" customHeight="1" x14ac:dyDescent="0.25"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8"/>
      <c r="AI249" s="88"/>
      <c r="AJ249" s="87"/>
    </row>
    <row r="250" spans="2:36" ht="18" customHeight="1" x14ac:dyDescent="0.25"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8"/>
      <c r="AI250" s="88"/>
      <c r="AJ250" s="87"/>
    </row>
    <row r="251" spans="2:36" ht="18" customHeight="1" x14ac:dyDescent="0.25"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8"/>
      <c r="AI251" s="88"/>
      <c r="AJ251" s="87"/>
    </row>
    <row r="252" spans="2:36" ht="18" customHeight="1" x14ac:dyDescent="0.25"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8"/>
      <c r="AI252" s="88"/>
      <c r="AJ252" s="87"/>
    </row>
    <row r="253" spans="2:36" ht="18" customHeight="1" x14ac:dyDescent="0.25"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8"/>
      <c r="AI253" s="88"/>
      <c r="AJ253" s="87"/>
    </row>
    <row r="254" spans="2:36" ht="18" customHeight="1" x14ac:dyDescent="0.25"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8"/>
      <c r="AI254" s="88"/>
      <c r="AJ254" s="87"/>
    </row>
    <row r="255" spans="2:36" ht="18" customHeight="1" x14ac:dyDescent="0.25"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  <c r="AH255" s="88"/>
      <c r="AI255" s="88"/>
      <c r="AJ255" s="87"/>
    </row>
    <row r="256" spans="2:36" ht="18" customHeight="1" x14ac:dyDescent="0.25"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8"/>
      <c r="AI256" s="88"/>
      <c r="AJ256" s="87"/>
    </row>
    <row r="257" spans="2:36" ht="18" customHeight="1" x14ac:dyDescent="0.25"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8"/>
      <c r="AI257" s="88"/>
      <c r="AJ257" s="87"/>
    </row>
    <row r="258" spans="2:36" ht="18" customHeight="1" x14ac:dyDescent="0.25"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8"/>
      <c r="AI258" s="88"/>
      <c r="AJ258" s="87"/>
    </row>
    <row r="259" spans="2:36" ht="18" customHeight="1" x14ac:dyDescent="0.25"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8"/>
      <c r="AI259" s="88"/>
      <c r="AJ259" s="87"/>
    </row>
    <row r="260" spans="2:36" ht="18" customHeight="1" x14ac:dyDescent="0.25"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8"/>
      <c r="AI260" s="88"/>
      <c r="AJ260" s="87"/>
    </row>
    <row r="261" spans="2:36" ht="18" customHeight="1" x14ac:dyDescent="0.25"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8"/>
      <c r="AI261" s="88"/>
      <c r="AJ261" s="87"/>
    </row>
    <row r="262" spans="2:36" ht="18" customHeight="1" x14ac:dyDescent="0.25"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8"/>
      <c r="AI262" s="88"/>
      <c r="AJ262" s="87"/>
    </row>
    <row r="263" spans="2:36" ht="18" customHeight="1" x14ac:dyDescent="0.25"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8"/>
      <c r="AI263" s="88"/>
      <c r="AJ263" s="87"/>
    </row>
    <row r="264" spans="2:36" ht="18" customHeight="1" x14ac:dyDescent="0.25"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8"/>
      <c r="AI264" s="88"/>
      <c r="AJ264" s="87"/>
    </row>
    <row r="265" spans="2:36" ht="18" customHeight="1" x14ac:dyDescent="0.25"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8"/>
      <c r="AI265" s="88"/>
      <c r="AJ265" s="87"/>
    </row>
    <row r="266" spans="2:36" ht="18" customHeight="1" x14ac:dyDescent="0.25"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8"/>
      <c r="AI266" s="88"/>
      <c r="AJ266" s="87"/>
    </row>
    <row r="267" spans="2:36" ht="18" customHeight="1" x14ac:dyDescent="0.25"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8"/>
      <c r="AI267" s="88"/>
      <c r="AJ267" s="87"/>
    </row>
    <row r="268" spans="2:36" ht="18" customHeight="1" x14ac:dyDescent="0.25"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8"/>
      <c r="AI268" s="88"/>
      <c r="AJ268" s="87"/>
    </row>
    <row r="269" spans="2:36" ht="18" customHeight="1" x14ac:dyDescent="0.25"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8"/>
      <c r="AI269" s="88"/>
      <c r="AJ269" s="87"/>
    </row>
    <row r="270" spans="2:36" ht="18" customHeight="1" x14ac:dyDescent="0.25"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8"/>
      <c r="AI270" s="88"/>
      <c r="AJ270" s="87"/>
    </row>
    <row r="271" spans="2:36" ht="18" customHeight="1" x14ac:dyDescent="0.25"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8"/>
      <c r="AI271" s="88"/>
      <c r="AJ271" s="87"/>
    </row>
    <row r="272" spans="2:36" ht="18" customHeight="1" x14ac:dyDescent="0.25"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8"/>
      <c r="AI272" s="88"/>
      <c r="AJ272" s="87"/>
    </row>
    <row r="273" spans="2:36" ht="18" customHeight="1" x14ac:dyDescent="0.25"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8"/>
      <c r="AI273" s="88"/>
      <c r="AJ273" s="87"/>
    </row>
    <row r="274" spans="2:36" ht="18" customHeight="1" x14ac:dyDescent="0.25"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8"/>
      <c r="AI274" s="88"/>
      <c r="AJ274" s="87"/>
    </row>
    <row r="275" spans="2:36" ht="18" customHeight="1" x14ac:dyDescent="0.25"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8"/>
      <c r="AI275" s="88"/>
      <c r="AJ275" s="87"/>
    </row>
    <row r="276" spans="2:36" ht="18" customHeight="1" x14ac:dyDescent="0.25"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8"/>
      <c r="AI276" s="88"/>
      <c r="AJ276" s="87"/>
    </row>
    <row r="277" spans="2:36" ht="18" customHeight="1" x14ac:dyDescent="0.25"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8"/>
      <c r="AI277" s="88"/>
      <c r="AJ277" s="87"/>
    </row>
    <row r="278" spans="2:36" ht="18" customHeight="1" x14ac:dyDescent="0.25"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8"/>
      <c r="AI278" s="88"/>
      <c r="AJ278" s="87"/>
    </row>
    <row r="279" spans="2:36" ht="18" customHeight="1" x14ac:dyDescent="0.25"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8"/>
      <c r="AI279" s="88"/>
      <c r="AJ279" s="87"/>
    </row>
    <row r="280" spans="2:36" ht="18" customHeight="1" x14ac:dyDescent="0.25"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8"/>
      <c r="AI280" s="88"/>
      <c r="AJ280" s="87"/>
    </row>
    <row r="281" spans="2:36" ht="18" customHeight="1" x14ac:dyDescent="0.25"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8"/>
      <c r="AI281" s="88"/>
      <c r="AJ281" s="87"/>
    </row>
    <row r="282" spans="2:36" ht="18" customHeight="1" x14ac:dyDescent="0.25"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8"/>
      <c r="AI282" s="88"/>
      <c r="AJ282" s="87"/>
    </row>
    <row r="283" spans="2:36" ht="18" customHeight="1" x14ac:dyDescent="0.25"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8"/>
      <c r="AI283" s="88"/>
      <c r="AJ283" s="87"/>
    </row>
    <row r="284" spans="2:36" ht="18" customHeight="1" x14ac:dyDescent="0.25"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8"/>
      <c r="AI284" s="88"/>
      <c r="AJ284" s="87"/>
    </row>
    <row r="285" spans="2:36" ht="18" customHeight="1" x14ac:dyDescent="0.25"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8"/>
      <c r="AI285" s="88"/>
      <c r="AJ285" s="87"/>
    </row>
    <row r="286" spans="2:36" ht="18" customHeight="1" x14ac:dyDescent="0.25"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8"/>
      <c r="AI286" s="88"/>
      <c r="AJ286" s="87"/>
    </row>
    <row r="287" spans="2:36" ht="18" customHeight="1" x14ac:dyDescent="0.25"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8"/>
      <c r="AI287" s="88"/>
      <c r="AJ287" s="87"/>
    </row>
    <row r="288" spans="2:36" ht="18" customHeight="1" x14ac:dyDescent="0.25"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8"/>
      <c r="AI288" s="88"/>
      <c r="AJ288" s="87"/>
    </row>
    <row r="289" spans="2:36" ht="18" customHeight="1" x14ac:dyDescent="0.25"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8"/>
      <c r="AI289" s="88"/>
      <c r="AJ289" s="87"/>
    </row>
    <row r="290" spans="2:36" ht="18" customHeight="1" x14ac:dyDescent="0.25"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8"/>
      <c r="AI290" s="88"/>
      <c r="AJ290" s="87"/>
    </row>
    <row r="291" spans="2:36" ht="18" customHeight="1" x14ac:dyDescent="0.25"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8"/>
      <c r="AI291" s="88"/>
      <c r="AJ291" s="87"/>
    </row>
    <row r="292" spans="2:36" ht="18" customHeight="1" x14ac:dyDescent="0.25"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8"/>
      <c r="AI292" s="88"/>
      <c r="AJ292" s="87"/>
    </row>
    <row r="293" spans="2:36" ht="18" customHeight="1" x14ac:dyDescent="0.25"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8"/>
      <c r="AI293" s="88"/>
      <c r="AJ293" s="87"/>
    </row>
    <row r="294" spans="2:36" ht="18" customHeight="1" x14ac:dyDescent="0.25"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8"/>
      <c r="AI294" s="88"/>
      <c r="AJ294" s="87"/>
    </row>
    <row r="295" spans="2:36" ht="18" customHeight="1" x14ac:dyDescent="0.25"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8"/>
      <c r="AI295" s="88"/>
      <c r="AJ295" s="87"/>
    </row>
    <row r="296" spans="2:36" ht="18" customHeight="1" x14ac:dyDescent="0.25"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8"/>
      <c r="AI296" s="88"/>
      <c r="AJ296" s="87"/>
    </row>
    <row r="297" spans="2:36" ht="18" customHeight="1" x14ac:dyDescent="0.25"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8"/>
      <c r="AI297" s="88"/>
      <c r="AJ297" s="87"/>
    </row>
    <row r="298" spans="2:36" ht="18" customHeight="1" x14ac:dyDescent="0.25"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8"/>
      <c r="AI298" s="88"/>
      <c r="AJ298" s="87"/>
    </row>
    <row r="299" spans="2:36" ht="18" customHeight="1" x14ac:dyDescent="0.25"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8"/>
      <c r="AI299" s="88"/>
      <c r="AJ299" s="87"/>
    </row>
    <row r="300" spans="2:36" ht="18" customHeight="1" x14ac:dyDescent="0.25"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8"/>
      <c r="AI300" s="88"/>
      <c r="AJ300" s="87"/>
    </row>
    <row r="301" spans="2:36" ht="18" customHeight="1" x14ac:dyDescent="0.25"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8"/>
      <c r="AI301" s="88"/>
      <c r="AJ301" s="87"/>
    </row>
    <row r="302" spans="2:36" ht="18" customHeight="1" x14ac:dyDescent="0.25"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8"/>
      <c r="AI302" s="88"/>
      <c r="AJ302" s="87"/>
    </row>
    <row r="303" spans="2:36" ht="18" customHeight="1" x14ac:dyDescent="0.25"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8"/>
      <c r="AI303" s="88"/>
      <c r="AJ303" s="87"/>
    </row>
    <row r="304" spans="2:36" ht="18" customHeight="1" x14ac:dyDescent="0.25"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8"/>
      <c r="AI304" s="88"/>
      <c r="AJ304" s="87"/>
    </row>
    <row r="305" spans="2:36" ht="18" customHeight="1" x14ac:dyDescent="0.25"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8"/>
      <c r="AI305" s="88"/>
      <c r="AJ305" s="87"/>
    </row>
    <row r="306" spans="2:36" ht="18" customHeight="1" x14ac:dyDescent="0.25"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8"/>
      <c r="AI306" s="88"/>
      <c r="AJ306" s="87"/>
    </row>
    <row r="307" spans="2:36" ht="18" customHeight="1" x14ac:dyDescent="0.25"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8"/>
      <c r="AI307" s="88"/>
      <c r="AJ307" s="87"/>
    </row>
    <row r="308" spans="2:36" ht="18" customHeight="1" x14ac:dyDescent="0.25"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8"/>
      <c r="AI308" s="88"/>
      <c r="AJ308" s="87"/>
    </row>
    <row r="309" spans="2:36" ht="18" customHeight="1" x14ac:dyDescent="0.25"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8"/>
      <c r="AI309" s="88"/>
      <c r="AJ309" s="87"/>
    </row>
    <row r="310" spans="2:36" ht="18" customHeight="1" x14ac:dyDescent="0.25"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  <c r="AH310" s="88"/>
      <c r="AI310" s="88"/>
      <c r="AJ310" s="87"/>
    </row>
    <row r="311" spans="2:36" ht="18" customHeight="1" x14ac:dyDescent="0.25"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8"/>
      <c r="AI311" s="88"/>
      <c r="AJ311" s="87"/>
    </row>
    <row r="312" spans="2:36" ht="18" customHeight="1" x14ac:dyDescent="0.25"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8"/>
      <c r="AI312" s="88"/>
      <c r="AJ312" s="87"/>
    </row>
    <row r="313" spans="2:36" ht="18" customHeight="1" x14ac:dyDescent="0.25"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8"/>
      <c r="AI313" s="88"/>
      <c r="AJ313" s="87"/>
    </row>
    <row r="314" spans="2:36" ht="18" customHeight="1" x14ac:dyDescent="0.25"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8"/>
      <c r="AI314" s="88"/>
      <c r="AJ314" s="87"/>
    </row>
    <row r="315" spans="2:36" ht="18" customHeight="1" x14ac:dyDescent="0.25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8"/>
      <c r="AI315" s="88"/>
      <c r="AJ315" s="87"/>
    </row>
    <row r="316" spans="2:36" ht="18" customHeight="1" x14ac:dyDescent="0.25"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8"/>
      <c r="AI316" s="88"/>
      <c r="AJ316" s="87"/>
    </row>
    <row r="317" spans="2:36" ht="18" customHeight="1" x14ac:dyDescent="0.25"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8"/>
      <c r="AI317" s="88"/>
      <c r="AJ317" s="87"/>
    </row>
    <row r="318" spans="2:36" ht="18" customHeight="1" x14ac:dyDescent="0.25"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8"/>
      <c r="AI318" s="88"/>
      <c r="AJ318" s="87"/>
    </row>
    <row r="319" spans="2:36" ht="18" customHeight="1" x14ac:dyDescent="0.25"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8"/>
      <c r="AI319" s="88"/>
      <c r="AJ319" s="87"/>
    </row>
    <row r="320" spans="2:36" ht="18" customHeight="1" x14ac:dyDescent="0.25"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8"/>
      <c r="AI320" s="88"/>
      <c r="AJ320" s="87"/>
    </row>
    <row r="321" spans="2:36" ht="18" customHeight="1" x14ac:dyDescent="0.25"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8"/>
      <c r="AI321" s="88"/>
      <c r="AJ321" s="87"/>
    </row>
    <row r="322" spans="2:36" ht="18" customHeight="1" x14ac:dyDescent="0.25"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8"/>
      <c r="AI322" s="88"/>
      <c r="AJ322" s="87"/>
    </row>
    <row r="323" spans="2:36" ht="18" customHeight="1" x14ac:dyDescent="0.25"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8"/>
      <c r="AI323" s="88"/>
      <c r="AJ323" s="87"/>
    </row>
    <row r="324" spans="2:36" ht="18" customHeight="1" x14ac:dyDescent="0.25"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  <c r="AH324" s="88"/>
      <c r="AI324" s="88"/>
      <c r="AJ324" s="87"/>
    </row>
    <row r="325" spans="2:36" ht="18" customHeight="1" x14ac:dyDescent="0.25"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8"/>
      <c r="AI325" s="88"/>
      <c r="AJ325" s="87"/>
    </row>
    <row r="326" spans="2:36" ht="18" customHeight="1" x14ac:dyDescent="0.25"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8"/>
      <c r="AI326" s="88"/>
      <c r="AJ326" s="87"/>
    </row>
    <row r="327" spans="2:36" ht="18" customHeight="1" x14ac:dyDescent="0.25"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8"/>
      <c r="AI327" s="88"/>
      <c r="AJ327" s="87"/>
    </row>
    <row r="328" spans="2:36" ht="18" customHeight="1" x14ac:dyDescent="0.25"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  <c r="AH328" s="88"/>
      <c r="AI328" s="88"/>
      <c r="AJ328" s="87"/>
    </row>
    <row r="329" spans="2:36" ht="18" customHeight="1" x14ac:dyDescent="0.25"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8"/>
      <c r="AI329" s="88"/>
      <c r="AJ329" s="87"/>
    </row>
    <row r="330" spans="2:36" ht="18" customHeight="1" x14ac:dyDescent="0.25"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8"/>
      <c r="AI330" s="88"/>
      <c r="AJ330" s="87"/>
    </row>
    <row r="331" spans="2:36" ht="18" customHeight="1" x14ac:dyDescent="0.25"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8"/>
      <c r="AI331" s="88"/>
      <c r="AJ331" s="87"/>
    </row>
    <row r="332" spans="2:36" ht="18" customHeight="1" x14ac:dyDescent="0.25"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8"/>
      <c r="AI332" s="88"/>
      <c r="AJ332" s="87"/>
    </row>
    <row r="333" spans="2:36" ht="18" customHeight="1" x14ac:dyDescent="0.25"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8"/>
      <c r="AI333" s="88"/>
      <c r="AJ333" s="87"/>
    </row>
    <row r="334" spans="2:36" ht="18" customHeight="1" x14ac:dyDescent="0.25"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8"/>
      <c r="AI334" s="88"/>
      <c r="AJ334" s="87"/>
    </row>
    <row r="335" spans="2:36" ht="18" customHeight="1" x14ac:dyDescent="0.25"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8"/>
      <c r="AI335" s="88"/>
      <c r="AJ335" s="87"/>
    </row>
    <row r="336" spans="2:36" ht="18" customHeight="1" x14ac:dyDescent="0.25"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7"/>
      <c r="AF336" s="87"/>
      <c r="AG336" s="87"/>
      <c r="AH336" s="88"/>
      <c r="AI336" s="88"/>
      <c r="AJ336" s="87"/>
    </row>
    <row r="337" spans="2:36" ht="18" customHeight="1" x14ac:dyDescent="0.25"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8"/>
      <c r="AI337" s="88"/>
      <c r="AJ337" s="87"/>
    </row>
    <row r="338" spans="2:36" ht="18" customHeight="1" x14ac:dyDescent="0.25"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8"/>
      <c r="AI338" s="88"/>
      <c r="AJ338" s="87"/>
    </row>
    <row r="339" spans="2:36" ht="18" customHeight="1" x14ac:dyDescent="0.25"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8"/>
      <c r="AI339" s="88"/>
      <c r="AJ339" s="87"/>
    </row>
    <row r="340" spans="2:36" ht="18" customHeight="1" x14ac:dyDescent="0.25"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7"/>
      <c r="AB340" s="87"/>
      <c r="AC340" s="87"/>
      <c r="AD340" s="87"/>
      <c r="AE340" s="87"/>
      <c r="AF340" s="87"/>
      <c r="AG340" s="87"/>
      <c r="AH340" s="88"/>
      <c r="AI340" s="88"/>
      <c r="AJ340" s="87"/>
    </row>
    <row r="341" spans="2:36" ht="18" customHeight="1" x14ac:dyDescent="0.25"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8"/>
      <c r="AI341" s="88"/>
      <c r="AJ341" s="87"/>
    </row>
    <row r="342" spans="2:36" ht="18" customHeight="1" x14ac:dyDescent="0.25"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8"/>
      <c r="AI342" s="88"/>
      <c r="AJ342" s="87"/>
    </row>
    <row r="343" spans="2:36" ht="18" customHeight="1" x14ac:dyDescent="0.25"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8"/>
      <c r="AI343" s="88"/>
      <c r="AJ343" s="87"/>
    </row>
    <row r="344" spans="2:36" ht="18" customHeight="1" x14ac:dyDescent="0.25"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8"/>
      <c r="AI344" s="88"/>
      <c r="AJ344" s="87"/>
    </row>
    <row r="345" spans="2:36" ht="18" customHeight="1" x14ac:dyDescent="0.25"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8"/>
      <c r="AI345" s="88"/>
      <c r="AJ345" s="87"/>
    </row>
    <row r="346" spans="2:36" ht="18" customHeight="1" x14ac:dyDescent="0.25"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8"/>
      <c r="AI346" s="88"/>
      <c r="AJ346" s="87"/>
    </row>
    <row r="347" spans="2:36" ht="18" customHeight="1" x14ac:dyDescent="0.25"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8"/>
      <c r="AI347" s="88"/>
      <c r="AJ347" s="87"/>
    </row>
    <row r="348" spans="2:36" ht="18" customHeight="1" x14ac:dyDescent="0.25"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8"/>
      <c r="AI348" s="88"/>
      <c r="AJ348" s="87"/>
    </row>
    <row r="349" spans="2:36" ht="18" customHeight="1" x14ac:dyDescent="0.25"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8"/>
      <c r="AI349" s="88"/>
      <c r="AJ349" s="87"/>
    </row>
    <row r="350" spans="2:36" ht="18" customHeight="1" x14ac:dyDescent="0.25"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8"/>
      <c r="AI350" s="88"/>
      <c r="AJ350" s="87"/>
    </row>
    <row r="351" spans="2:36" ht="18" customHeight="1" x14ac:dyDescent="0.25"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8"/>
      <c r="AI351" s="88"/>
      <c r="AJ351" s="87"/>
    </row>
    <row r="352" spans="2:36" ht="18" customHeight="1" x14ac:dyDescent="0.25"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8"/>
      <c r="AI352" s="88"/>
      <c r="AJ352" s="87"/>
    </row>
    <row r="353" spans="2:36" ht="18" customHeight="1" x14ac:dyDescent="0.25"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8"/>
      <c r="AI353" s="88"/>
      <c r="AJ353" s="87"/>
    </row>
    <row r="354" spans="2:36" ht="18" customHeight="1" x14ac:dyDescent="0.25"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8"/>
      <c r="AI354" s="88"/>
      <c r="AJ354" s="87"/>
    </row>
    <row r="355" spans="2:36" ht="18" customHeight="1" x14ac:dyDescent="0.25"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8"/>
      <c r="AI355" s="88"/>
      <c r="AJ355" s="87"/>
    </row>
    <row r="356" spans="2:36" ht="18" customHeight="1" x14ac:dyDescent="0.25"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7"/>
      <c r="AF356" s="87"/>
      <c r="AG356" s="87"/>
      <c r="AH356" s="88"/>
      <c r="AI356" s="88"/>
      <c r="AJ356" s="87"/>
    </row>
    <row r="357" spans="2:36" ht="18" customHeight="1" x14ac:dyDescent="0.25"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8"/>
      <c r="AI357" s="88"/>
      <c r="AJ357" s="87"/>
    </row>
    <row r="358" spans="2:36" ht="18" customHeight="1" x14ac:dyDescent="0.25"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8"/>
      <c r="AI358" s="88"/>
      <c r="AJ358" s="87"/>
    </row>
    <row r="359" spans="2:36" ht="18" customHeight="1" x14ac:dyDescent="0.25"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8"/>
      <c r="AI359" s="88"/>
      <c r="AJ359" s="87"/>
    </row>
    <row r="360" spans="2:36" ht="18" customHeight="1" x14ac:dyDescent="0.25"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8"/>
      <c r="AI360" s="88"/>
      <c r="AJ360" s="87"/>
    </row>
    <row r="361" spans="2:36" ht="18" customHeight="1" x14ac:dyDescent="0.25"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8"/>
      <c r="AI361" s="88"/>
      <c r="AJ361" s="87"/>
    </row>
    <row r="362" spans="2:36" ht="18" customHeight="1" x14ac:dyDescent="0.25"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8"/>
      <c r="AI362" s="88"/>
      <c r="AJ362" s="87"/>
    </row>
    <row r="363" spans="2:36" ht="18" customHeight="1" x14ac:dyDescent="0.25"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8"/>
      <c r="AI363" s="88"/>
      <c r="AJ363" s="87"/>
    </row>
    <row r="364" spans="2:36" ht="18" customHeight="1" x14ac:dyDescent="0.25"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8"/>
      <c r="AI364" s="88"/>
      <c r="AJ364" s="87"/>
    </row>
    <row r="365" spans="2:36" ht="18" customHeight="1" x14ac:dyDescent="0.25"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8"/>
      <c r="AI365" s="88"/>
      <c r="AJ365" s="87"/>
    </row>
    <row r="366" spans="2:36" ht="18" customHeight="1" x14ac:dyDescent="0.25"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8"/>
      <c r="AI366" s="88"/>
      <c r="AJ366" s="87"/>
    </row>
    <row r="367" spans="2:36" ht="18" customHeight="1" x14ac:dyDescent="0.25"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8"/>
      <c r="AI367" s="88"/>
      <c r="AJ367" s="87"/>
    </row>
    <row r="368" spans="2:36" ht="18" customHeight="1" x14ac:dyDescent="0.25"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8"/>
      <c r="AI368" s="88"/>
      <c r="AJ368" s="87"/>
    </row>
    <row r="369" spans="2:36" ht="18" customHeight="1" x14ac:dyDescent="0.25"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8"/>
      <c r="AI369" s="88"/>
      <c r="AJ369" s="87"/>
    </row>
    <row r="370" spans="2:36" ht="18" customHeight="1" x14ac:dyDescent="0.25"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8"/>
      <c r="AI370" s="88"/>
      <c r="AJ370" s="87"/>
    </row>
    <row r="371" spans="2:36" ht="18" customHeight="1" x14ac:dyDescent="0.25"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8"/>
      <c r="AI371" s="88"/>
      <c r="AJ371" s="87"/>
    </row>
    <row r="372" spans="2:36" ht="18" customHeight="1" x14ac:dyDescent="0.25"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8"/>
      <c r="AI372" s="88"/>
      <c r="AJ372" s="87"/>
    </row>
    <row r="373" spans="2:36" ht="18" customHeight="1" x14ac:dyDescent="0.25"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8"/>
      <c r="AI373" s="88"/>
      <c r="AJ373" s="87"/>
    </row>
    <row r="374" spans="2:36" ht="18" customHeight="1" x14ac:dyDescent="0.25"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8"/>
      <c r="AI374" s="88"/>
      <c r="AJ374" s="87"/>
    </row>
    <row r="375" spans="2:36" ht="18" customHeight="1" x14ac:dyDescent="0.25"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8"/>
      <c r="AI375" s="88"/>
      <c r="AJ375" s="87"/>
    </row>
    <row r="376" spans="2:36" ht="18" customHeight="1" x14ac:dyDescent="0.25"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8"/>
      <c r="AI376" s="88"/>
      <c r="AJ376" s="87"/>
    </row>
    <row r="377" spans="2:36" ht="18" customHeight="1" x14ac:dyDescent="0.25"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8"/>
      <c r="AI377" s="88"/>
      <c r="AJ377" s="87"/>
    </row>
    <row r="378" spans="2:36" ht="18" customHeight="1" x14ac:dyDescent="0.25"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8"/>
      <c r="AI378" s="88"/>
      <c r="AJ378" s="87"/>
    </row>
    <row r="379" spans="2:36" ht="18" customHeight="1" x14ac:dyDescent="0.25"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8"/>
      <c r="AI379" s="88"/>
      <c r="AJ379" s="87"/>
    </row>
    <row r="380" spans="2:36" ht="18" customHeight="1" x14ac:dyDescent="0.25"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8"/>
      <c r="AI380" s="88"/>
      <c r="AJ380" s="87"/>
    </row>
    <row r="381" spans="2:36" ht="18" customHeight="1" x14ac:dyDescent="0.25"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  <c r="AB381" s="87"/>
      <c r="AC381" s="87"/>
      <c r="AD381" s="87"/>
      <c r="AE381" s="87"/>
      <c r="AF381" s="87"/>
      <c r="AG381" s="87"/>
      <c r="AH381" s="88"/>
      <c r="AI381" s="88"/>
      <c r="AJ381" s="87"/>
    </row>
    <row r="382" spans="2:36" ht="18" customHeight="1" x14ac:dyDescent="0.25"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8"/>
      <c r="AI382" s="88"/>
      <c r="AJ382" s="87"/>
    </row>
    <row r="383" spans="2:36" ht="18" customHeight="1" x14ac:dyDescent="0.25"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8"/>
      <c r="AI383" s="88"/>
      <c r="AJ383" s="87"/>
    </row>
    <row r="384" spans="2:36" ht="18" customHeight="1" x14ac:dyDescent="0.25"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87"/>
      <c r="AC384" s="87"/>
      <c r="AD384" s="87"/>
      <c r="AE384" s="87"/>
      <c r="AF384" s="87"/>
      <c r="AG384" s="87"/>
      <c r="AH384" s="88"/>
      <c r="AI384" s="88"/>
      <c r="AJ384" s="87"/>
    </row>
    <row r="385" spans="2:36" ht="18" customHeight="1" x14ac:dyDescent="0.25"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8"/>
      <c r="AI385" s="88"/>
      <c r="AJ385" s="87"/>
    </row>
    <row r="386" spans="2:36" ht="18" customHeight="1" x14ac:dyDescent="0.25"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8"/>
      <c r="AI386" s="88"/>
      <c r="AJ386" s="87"/>
    </row>
    <row r="387" spans="2:36" ht="18" customHeight="1" x14ac:dyDescent="0.25"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8"/>
      <c r="AI387" s="88"/>
      <c r="AJ387" s="87"/>
    </row>
    <row r="388" spans="2:36" ht="18" customHeight="1" x14ac:dyDescent="0.25"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  <c r="AH388" s="88"/>
      <c r="AI388" s="88"/>
      <c r="AJ388" s="87"/>
    </row>
    <row r="389" spans="2:36" ht="18" customHeight="1" x14ac:dyDescent="0.25"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  <c r="AH389" s="88"/>
      <c r="AI389" s="88"/>
      <c r="AJ389" s="87"/>
    </row>
    <row r="390" spans="2:36" ht="18" customHeight="1" x14ac:dyDescent="0.25"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8"/>
      <c r="AI390" s="88"/>
      <c r="AJ390" s="87"/>
    </row>
    <row r="391" spans="2:36" ht="18" customHeight="1" x14ac:dyDescent="0.25"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8"/>
      <c r="AI391" s="88"/>
      <c r="AJ391" s="87"/>
    </row>
    <row r="392" spans="2:36" ht="18" customHeight="1" x14ac:dyDescent="0.25"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8"/>
      <c r="AI392" s="88"/>
      <c r="AJ392" s="87"/>
    </row>
    <row r="393" spans="2:36" ht="18" customHeight="1" x14ac:dyDescent="0.25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8"/>
      <c r="AI393" s="88"/>
      <c r="AJ393" s="87"/>
    </row>
    <row r="394" spans="2:36" ht="18" customHeight="1" x14ac:dyDescent="0.25"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  <c r="AH394" s="88"/>
      <c r="AI394" s="88"/>
      <c r="AJ394" s="87"/>
    </row>
    <row r="395" spans="2:36" ht="18" customHeight="1" x14ac:dyDescent="0.25"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8"/>
      <c r="AI395" s="88"/>
      <c r="AJ395" s="87"/>
    </row>
    <row r="396" spans="2:36" ht="18" customHeight="1" x14ac:dyDescent="0.25"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  <c r="AB396" s="87"/>
      <c r="AC396" s="87"/>
      <c r="AD396" s="87"/>
      <c r="AE396" s="87"/>
      <c r="AF396" s="87"/>
      <c r="AG396" s="87"/>
      <c r="AH396" s="88"/>
      <c r="AI396" s="88"/>
      <c r="AJ396" s="87"/>
    </row>
    <row r="397" spans="2:36" ht="18" customHeight="1" x14ac:dyDescent="0.25"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8"/>
      <c r="AI397" s="88"/>
      <c r="AJ397" s="87"/>
    </row>
    <row r="398" spans="2:36" ht="18" customHeight="1" x14ac:dyDescent="0.25"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8"/>
      <c r="AI398" s="88"/>
      <c r="AJ398" s="87"/>
    </row>
    <row r="399" spans="2:36" ht="18" customHeight="1" x14ac:dyDescent="0.25"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  <c r="AB399" s="87"/>
      <c r="AC399" s="87"/>
      <c r="AD399" s="87"/>
      <c r="AE399" s="87"/>
      <c r="AF399" s="87"/>
      <c r="AG399" s="87"/>
      <c r="AH399" s="88"/>
      <c r="AI399" s="88"/>
      <c r="AJ399" s="87"/>
    </row>
    <row r="400" spans="2:36" ht="18" customHeight="1" x14ac:dyDescent="0.25"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  <c r="AA400" s="87"/>
      <c r="AB400" s="87"/>
      <c r="AC400" s="87"/>
      <c r="AD400" s="87"/>
      <c r="AE400" s="87"/>
      <c r="AF400" s="87"/>
      <c r="AG400" s="87"/>
      <c r="AH400" s="88"/>
      <c r="AI400" s="88"/>
      <c r="AJ400" s="87"/>
    </row>
    <row r="401" spans="2:36" ht="18" customHeight="1" x14ac:dyDescent="0.25"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  <c r="AA401" s="87"/>
      <c r="AB401" s="87"/>
      <c r="AC401" s="87"/>
      <c r="AD401" s="87"/>
      <c r="AE401" s="87"/>
      <c r="AF401" s="87"/>
      <c r="AG401" s="87"/>
      <c r="AH401" s="88"/>
      <c r="AI401" s="88"/>
      <c r="AJ401" s="87"/>
    </row>
    <row r="402" spans="2:36" ht="18" customHeight="1" x14ac:dyDescent="0.25"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8"/>
      <c r="AI402" s="88"/>
      <c r="AJ402" s="87"/>
    </row>
    <row r="403" spans="2:36" ht="18" customHeight="1" x14ac:dyDescent="0.25"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8"/>
      <c r="AI403" s="88"/>
      <c r="AJ403" s="87"/>
    </row>
    <row r="404" spans="2:36" ht="18" customHeight="1" x14ac:dyDescent="0.25"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  <c r="AB404" s="87"/>
      <c r="AC404" s="87"/>
      <c r="AD404" s="87"/>
      <c r="AE404" s="87"/>
      <c r="AF404" s="87"/>
      <c r="AG404" s="87"/>
      <c r="AH404" s="88"/>
      <c r="AI404" s="88"/>
      <c r="AJ404" s="87"/>
    </row>
    <row r="405" spans="2:36" ht="18" customHeight="1" x14ac:dyDescent="0.25"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8"/>
      <c r="AI405" s="88"/>
      <c r="AJ405" s="87"/>
    </row>
    <row r="406" spans="2:36" ht="18" customHeight="1" x14ac:dyDescent="0.25"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  <c r="AA406" s="87"/>
      <c r="AB406" s="87"/>
      <c r="AC406" s="87"/>
      <c r="AD406" s="87"/>
      <c r="AE406" s="87"/>
      <c r="AF406" s="87"/>
      <c r="AG406" s="87"/>
      <c r="AH406" s="88"/>
      <c r="AI406" s="88"/>
      <c r="AJ406" s="87"/>
    </row>
    <row r="407" spans="2:36" ht="18" customHeight="1" x14ac:dyDescent="0.25"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  <c r="AA407" s="87"/>
      <c r="AB407" s="87"/>
      <c r="AC407" s="87"/>
      <c r="AD407" s="87"/>
      <c r="AE407" s="87"/>
      <c r="AF407" s="87"/>
      <c r="AG407" s="87"/>
      <c r="AH407" s="88"/>
      <c r="AI407" s="88"/>
      <c r="AJ407" s="87"/>
    </row>
    <row r="408" spans="2:36" ht="18" customHeight="1" x14ac:dyDescent="0.25"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7"/>
      <c r="AB408" s="87"/>
      <c r="AC408" s="87"/>
      <c r="AD408" s="87"/>
      <c r="AE408" s="87"/>
      <c r="AF408" s="87"/>
      <c r="AG408" s="87"/>
      <c r="AH408" s="88"/>
      <c r="AI408" s="88"/>
      <c r="AJ408" s="87"/>
    </row>
    <row r="409" spans="2:36" ht="18" customHeight="1" x14ac:dyDescent="0.25"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  <c r="AA409" s="87"/>
      <c r="AB409" s="87"/>
      <c r="AC409" s="87"/>
      <c r="AD409" s="87"/>
      <c r="AE409" s="87"/>
      <c r="AF409" s="87"/>
      <c r="AG409" s="87"/>
      <c r="AH409" s="88"/>
      <c r="AI409" s="88"/>
      <c r="AJ409" s="87"/>
    </row>
    <row r="410" spans="2:36" ht="18" customHeight="1" x14ac:dyDescent="0.25"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  <c r="AA410" s="87"/>
      <c r="AB410" s="87"/>
      <c r="AC410" s="87"/>
      <c r="AD410" s="87"/>
      <c r="AE410" s="87"/>
      <c r="AF410" s="87"/>
      <c r="AG410" s="87"/>
      <c r="AH410" s="88"/>
      <c r="AI410" s="88"/>
      <c r="AJ410" s="87"/>
    </row>
    <row r="411" spans="2:36" ht="18" customHeight="1" x14ac:dyDescent="0.25"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  <c r="AA411" s="87"/>
      <c r="AB411" s="87"/>
      <c r="AC411" s="87"/>
      <c r="AD411" s="87"/>
      <c r="AE411" s="87"/>
      <c r="AF411" s="87"/>
      <c r="AG411" s="87"/>
      <c r="AH411" s="88"/>
      <c r="AI411" s="88"/>
      <c r="AJ411" s="87"/>
    </row>
    <row r="412" spans="2:36" ht="18" customHeight="1" x14ac:dyDescent="0.25"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  <c r="AA412" s="87"/>
      <c r="AB412" s="87"/>
      <c r="AC412" s="87"/>
      <c r="AD412" s="87"/>
      <c r="AE412" s="87"/>
      <c r="AF412" s="87"/>
      <c r="AG412" s="87"/>
      <c r="AH412" s="88"/>
      <c r="AI412" s="88"/>
      <c r="AJ412" s="87"/>
    </row>
    <row r="413" spans="2:36" ht="18" customHeight="1" x14ac:dyDescent="0.25"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7"/>
      <c r="AB413" s="87"/>
      <c r="AC413" s="87"/>
      <c r="AD413" s="87"/>
      <c r="AE413" s="87"/>
      <c r="AF413" s="87"/>
      <c r="AG413" s="87"/>
      <c r="AH413" s="88"/>
      <c r="AI413" s="88"/>
      <c r="AJ413" s="87"/>
    </row>
    <row r="414" spans="2:36" ht="18" customHeight="1" x14ac:dyDescent="0.25"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8"/>
      <c r="AI414" s="88"/>
      <c r="AJ414" s="87"/>
    </row>
    <row r="415" spans="2:36" ht="18" customHeight="1" x14ac:dyDescent="0.25"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8"/>
      <c r="AI415" s="88"/>
      <c r="AJ415" s="87"/>
    </row>
    <row r="416" spans="2:36" ht="18" customHeight="1" x14ac:dyDescent="0.25"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8"/>
      <c r="AI416" s="88"/>
      <c r="AJ416" s="87"/>
    </row>
    <row r="417" spans="2:36" ht="18" customHeight="1" x14ac:dyDescent="0.25"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8"/>
      <c r="AI417" s="88"/>
      <c r="AJ417" s="87"/>
    </row>
    <row r="418" spans="2:36" ht="18" customHeight="1" x14ac:dyDescent="0.25"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/>
      <c r="AH418" s="88"/>
      <c r="AI418" s="88"/>
      <c r="AJ418" s="87"/>
    </row>
    <row r="419" spans="2:36" ht="18" customHeight="1" x14ac:dyDescent="0.25"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  <c r="AA419" s="87"/>
      <c r="AB419" s="87"/>
      <c r="AC419" s="87"/>
      <c r="AD419" s="87"/>
      <c r="AE419" s="87"/>
      <c r="AF419" s="87"/>
      <c r="AG419" s="87"/>
      <c r="AH419" s="88"/>
      <c r="AI419" s="88"/>
      <c r="AJ419" s="87"/>
    </row>
    <row r="420" spans="2:36" ht="18" customHeight="1" x14ac:dyDescent="0.25"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  <c r="AA420" s="87"/>
      <c r="AB420" s="87"/>
      <c r="AC420" s="87"/>
      <c r="AD420" s="87"/>
      <c r="AE420" s="87"/>
      <c r="AF420" s="87"/>
      <c r="AG420" s="87"/>
      <c r="AH420" s="88"/>
      <c r="AI420" s="88"/>
      <c r="AJ420" s="87"/>
    </row>
    <row r="421" spans="2:36" ht="18" customHeight="1" x14ac:dyDescent="0.25"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8"/>
      <c r="AI421" s="88"/>
      <c r="AJ421" s="87"/>
    </row>
    <row r="422" spans="2:36" ht="18" customHeight="1" x14ac:dyDescent="0.25"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8"/>
      <c r="AI422" s="88"/>
      <c r="AJ422" s="87"/>
    </row>
    <row r="423" spans="2:36" ht="18" customHeight="1" x14ac:dyDescent="0.25"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  <c r="AA423" s="87"/>
      <c r="AB423" s="87"/>
      <c r="AC423" s="87"/>
      <c r="AD423" s="87"/>
      <c r="AE423" s="87"/>
      <c r="AF423" s="87"/>
      <c r="AG423" s="87"/>
      <c r="AH423" s="88"/>
      <c r="AI423" s="88"/>
      <c r="AJ423" s="87"/>
    </row>
    <row r="424" spans="2:36" ht="18" customHeight="1" x14ac:dyDescent="0.25"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  <c r="AA424" s="87"/>
      <c r="AB424" s="87"/>
      <c r="AC424" s="87"/>
      <c r="AD424" s="87"/>
      <c r="AE424" s="87"/>
      <c r="AF424" s="87"/>
      <c r="AG424" s="87"/>
      <c r="AH424" s="88"/>
      <c r="AI424" s="88"/>
      <c r="AJ424" s="87"/>
    </row>
    <row r="425" spans="2:36" ht="18" customHeight="1" x14ac:dyDescent="0.25"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  <c r="AA425" s="87"/>
      <c r="AB425" s="87"/>
      <c r="AC425" s="87"/>
      <c r="AD425" s="87"/>
      <c r="AE425" s="87"/>
      <c r="AF425" s="87"/>
      <c r="AG425" s="87"/>
      <c r="AH425" s="88"/>
      <c r="AI425" s="88"/>
      <c r="AJ425" s="87"/>
    </row>
    <row r="426" spans="2:36" ht="18" customHeight="1" x14ac:dyDescent="0.25"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8"/>
      <c r="AI426" s="88"/>
      <c r="AJ426" s="87"/>
    </row>
    <row r="427" spans="2:36" ht="18" customHeight="1" x14ac:dyDescent="0.25"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8"/>
      <c r="AI427" s="88"/>
      <c r="AJ427" s="87"/>
    </row>
    <row r="428" spans="2:36" ht="18" customHeight="1" x14ac:dyDescent="0.25"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  <c r="AA428" s="87"/>
      <c r="AB428" s="87"/>
      <c r="AC428" s="87"/>
      <c r="AD428" s="87"/>
      <c r="AE428" s="87"/>
      <c r="AF428" s="87"/>
      <c r="AG428" s="87"/>
      <c r="AH428" s="88"/>
      <c r="AI428" s="88"/>
      <c r="AJ428" s="87"/>
    </row>
    <row r="429" spans="2:36" ht="18" customHeight="1" x14ac:dyDescent="0.25"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7"/>
      <c r="AB429" s="87"/>
      <c r="AC429" s="87"/>
      <c r="AD429" s="87"/>
      <c r="AE429" s="87"/>
      <c r="AF429" s="87"/>
      <c r="AG429" s="87"/>
      <c r="AH429" s="88"/>
      <c r="AI429" s="88"/>
      <c r="AJ429" s="87"/>
    </row>
    <row r="430" spans="2:36" ht="18" customHeight="1" x14ac:dyDescent="0.25"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/>
      <c r="AH430" s="88"/>
      <c r="AI430" s="88"/>
      <c r="AJ430" s="87"/>
    </row>
    <row r="431" spans="2:36" ht="18" customHeight="1" x14ac:dyDescent="0.25"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8"/>
      <c r="AI431" s="88"/>
      <c r="AJ431" s="87"/>
    </row>
    <row r="432" spans="2:36" ht="18" customHeight="1" x14ac:dyDescent="0.25"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/>
      <c r="AH432" s="88"/>
      <c r="AI432" s="88"/>
      <c r="AJ432" s="87"/>
    </row>
    <row r="433" spans="2:36" ht="18" customHeight="1" x14ac:dyDescent="0.25"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/>
      <c r="AH433" s="88"/>
      <c r="AI433" s="88"/>
      <c r="AJ433" s="87"/>
    </row>
    <row r="434" spans="2:36" ht="18" customHeight="1" x14ac:dyDescent="0.25"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8"/>
      <c r="AI434" s="88"/>
      <c r="AJ434" s="87"/>
    </row>
    <row r="435" spans="2:36" ht="18" customHeight="1" x14ac:dyDescent="0.25"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/>
      <c r="AH435" s="88"/>
      <c r="AI435" s="88"/>
      <c r="AJ435" s="87"/>
    </row>
    <row r="436" spans="2:36" ht="18" customHeight="1" x14ac:dyDescent="0.25"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/>
      <c r="AH436" s="88"/>
      <c r="AI436" s="88"/>
      <c r="AJ436" s="87"/>
    </row>
    <row r="437" spans="2:36" ht="18" customHeight="1" x14ac:dyDescent="0.25"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/>
      <c r="AH437" s="88"/>
      <c r="AI437" s="88"/>
      <c r="AJ437" s="87"/>
    </row>
    <row r="438" spans="2:36" ht="18" customHeight="1" x14ac:dyDescent="0.25"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8"/>
      <c r="AI438" s="88"/>
      <c r="AJ438" s="87"/>
    </row>
    <row r="439" spans="2:36" ht="18" customHeight="1" x14ac:dyDescent="0.25"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8"/>
      <c r="AI439" s="88"/>
      <c r="AJ439" s="87"/>
    </row>
    <row r="440" spans="2:36" ht="18" customHeight="1" x14ac:dyDescent="0.25"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8"/>
      <c r="AI440" s="88"/>
      <c r="AJ440" s="87"/>
    </row>
    <row r="441" spans="2:36" ht="18" customHeight="1" x14ac:dyDescent="0.25"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8"/>
      <c r="AI441" s="88"/>
      <c r="AJ441" s="87"/>
    </row>
    <row r="442" spans="2:36" ht="18" customHeight="1" x14ac:dyDescent="0.25"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7"/>
      <c r="AB442" s="87"/>
      <c r="AC442" s="87"/>
      <c r="AD442" s="87"/>
      <c r="AE442" s="87"/>
      <c r="AF442" s="87"/>
      <c r="AG442" s="87"/>
      <c r="AH442" s="88"/>
      <c r="AI442" s="88"/>
      <c r="AJ442" s="87"/>
    </row>
    <row r="443" spans="2:36" ht="18" customHeight="1" x14ac:dyDescent="0.25"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7"/>
      <c r="AB443" s="87"/>
      <c r="AC443" s="87"/>
      <c r="AD443" s="87"/>
      <c r="AE443" s="87"/>
      <c r="AF443" s="87"/>
      <c r="AG443" s="87"/>
      <c r="AH443" s="88"/>
      <c r="AI443" s="88"/>
      <c r="AJ443" s="87"/>
    </row>
    <row r="444" spans="2:36" ht="18" customHeight="1" x14ac:dyDescent="0.25"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  <c r="AB444" s="87"/>
      <c r="AC444" s="87"/>
      <c r="AD444" s="87"/>
      <c r="AE444" s="87"/>
      <c r="AF444" s="87"/>
      <c r="AG444" s="87"/>
      <c r="AH444" s="88"/>
      <c r="AI444" s="88"/>
      <c r="AJ444" s="87"/>
    </row>
    <row r="445" spans="2:36" ht="18" customHeight="1" x14ac:dyDescent="0.25"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8"/>
      <c r="AI445" s="88"/>
      <c r="AJ445" s="87"/>
    </row>
    <row r="446" spans="2:36" ht="18" customHeight="1" x14ac:dyDescent="0.25"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8"/>
      <c r="AI446" s="88"/>
      <c r="AJ446" s="87"/>
    </row>
    <row r="447" spans="2:36" ht="18" customHeight="1" x14ac:dyDescent="0.25"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7"/>
      <c r="AB447" s="87"/>
      <c r="AC447" s="87"/>
      <c r="AD447" s="87"/>
      <c r="AE447" s="87"/>
      <c r="AF447" s="87"/>
      <c r="AG447" s="87"/>
      <c r="AH447" s="88"/>
      <c r="AI447" s="88"/>
      <c r="AJ447" s="87"/>
    </row>
    <row r="448" spans="2:36" ht="18" customHeight="1" x14ac:dyDescent="0.25"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8"/>
      <c r="AI448" s="88"/>
      <c r="AJ448" s="87"/>
    </row>
    <row r="449" spans="2:36" ht="18" customHeight="1" x14ac:dyDescent="0.25"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  <c r="AB449" s="87"/>
      <c r="AC449" s="87"/>
      <c r="AD449" s="87"/>
      <c r="AE449" s="87"/>
      <c r="AF449" s="87"/>
      <c r="AG449" s="87"/>
      <c r="AH449" s="88"/>
      <c r="AI449" s="88"/>
      <c r="AJ449" s="87"/>
    </row>
    <row r="450" spans="2:36" ht="18" customHeight="1" x14ac:dyDescent="0.25"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8"/>
      <c r="AI450" s="88"/>
      <c r="AJ450" s="87"/>
    </row>
    <row r="451" spans="2:36" ht="18" customHeight="1" x14ac:dyDescent="0.25"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8"/>
      <c r="AI451" s="88"/>
      <c r="AJ451" s="87"/>
    </row>
    <row r="452" spans="2:36" ht="18" customHeight="1" x14ac:dyDescent="0.25"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7"/>
      <c r="AB452" s="87"/>
      <c r="AC452" s="87"/>
      <c r="AD452" s="87"/>
      <c r="AE452" s="87"/>
      <c r="AF452" s="87"/>
      <c r="AG452" s="87"/>
      <c r="AH452" s="88"/>
      <c r="AI452" s="88"/>
      <c r="AJ452" s="87"/>
    </row>
    <row r="453" spans="2:36" ht="18" customHeight="1" x14ac:dyDescent="0.25"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7"/>
      <c r="AB453" s="87"/>
      <c r="AC453" s="87"/>
      <c r="AD453" s="87"/>
      <c r="AE453" s="87"/>
      <c r="AF453" s="87"/>
      <c r="AG453" s="87"/>
      <c r="AH453" s="88"/>
      <c r="AI453" s="88"/>
      <c r="AJ453" s="87"/>
    </row>
    <row r="454" spans="2:36" ht="18" customHeight="1" x14ac:dyDescent="0.25"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7"/>
      <c r="AB454" s="87"/>
      <c r="AC454" s="87"/>
      <c r="AD454" s="87"/>
      <c r="AE454" s="87"/>
      <c r="AF454" s="87"/>
      <c r="AG454" s="87"/>
      <c r="AH454" s="88"/>
      <c r="AI454" s="88"/>
      <c r="AJ454" s="87"/>
    </row>
    <row r="455" spans="2:36" ht="18" customHeight="1" x14ac:dyDescent="0.25"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  <c r="AB455" s="87"/>
      <c r="AC455" s="87"/>
      <c r="AD455" s="87"/>
      <c r="AE455" s="87"/>
      <c r="AF455" s="87"/>
      <c r="AG455" s="87"/>
      <c r="AH455" s="88"/>
      <c r="AI455" s="88"/>
      <c r="AJ455" s="87"/>
    </row>
    <row r="456" spans="2:36" ht="18" customHeight="1" x14ac:dyDescent="0.25"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  <c r="AB456" s="87"/>
      <c r="AC456" s="87"/>
      <c r="AD456" s="87"/>
      <c r="AE456" s="87"/>
      <c r="AF456" s="87"/>
      <c r="AG456" s="87"/>
      <c r="AH456" s="88"/>
      <c r="AI456" s="88"/>
      <c r="AJ456" s="87"/>
    </row>
    <row r="457" spans="2:36" ht="18" customHeight="1" x14ac:dyDescent="0.25"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  <c r="AB457" s="87"/>
      <c r="AC457" s="87"/>
      <c r="AD457" s="87"/>
      <c r="AE457" s="87"/>
      <c r="AF457" s="87"/>
      <c r="AG457" s="87"/>
      <c r="AH457" s="88"/>
      <c r="AI457" s="88"/>
      <c r="AJ457" s="87"/>
    </row>
    <row r="458" spans="2:36" ht="18" customHeight="1" x14ac:dyDescent="0.25"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7"/>
      <c r="AB458" s="87"/>
      <c r="AC458" s="87"/>
      <c r="AD458" s="87"/>
      <c r="AE458" s="87"/>
      <c r="AF458" s="87"/>
      <c r="AG458" s="87"/>
      <c r="AH458" s="88"/>
      <c r="AI458" s="88"/>
      <c r="AJ458" s="87"/>
    </row>
    <row r="459" spans="2:36" ht="18" customHeight="1" x14ac:dyDescent="0.25"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7"/>
      <c r="AB459" s="87"/>
      <c r="AC459" s="87"/>
      <c r="AD459" s="87"/>
      <c r="AE459" s="87"/>
      <c r="AF459" s="87"/>
      <c r="AG459" s="87"/>
      <c r="AH459" s="88"/>
      <c r="AI459" s="88"/>
      <c r="AJ459" s="87"/>
    </row>
    <row r="460" spans="2:36" ht="18" customHeight="1" x14ac:dyDescent="0.25"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7"/>
      <c r="AB460" s="87"/>
      <c r="AC460" s="87"/>
      <c r="AD460" s="87"/>
      <c r="AE460" s="87"/>
      <c r="AF460" s="87"/>
      <c r="AG460" s="87"/>
      <c r="AH460" s="88"/>
      <c r="AI460" s="88"/>
      <c r="AJ460" s="87"/>
    </row>
    <row r="461" spans="2:36" ht="18" customHeight="1" x14ac:dyDescent="0.25"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  <c r="AB461" s="87"/>
      <c r="AC461" s="87"/>
      <c r="AD461" s="87"/>
      <c r="AE461" s="87"/>
      <c r="AF461" s="87"/>
      <c r="AG461" s="87"/>
      <c r="AH461" s="88"/>
      <c r="AI461" s="88"/>
      <c r="AJ461" s="87"/>
    </row>
    <row r="462" spans="2:36" ht="18" customHeight="1" x14ac:dyDescent="0.25"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8"/>
      <c r="AI462" s="88"/>
      <c r="AJ462" s="87"/>
    </row>
    <row r="463" spans="2:36" ht="18" customHeight="1" x14ac:dyDescent="0.25"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8"/>
      <c r="AI463" s="88"/>
      <c r="AJ463" s="87"/>
    </row>
    <row r="464" spans="2:36" ht="18" customHeight="1" x14ac:dyDescent="0.25"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8"/>
      <c r="AI464" s="88"/>
      <c r="AJ464" s="87"/>
    </row>
    <row r="465" spans="2:36" ht="18" customHeight="1" x14ac:dyDescent="0.25"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8"/>
      <c r="AI465" s="88"/>
      <c r="AJ465" s="87"/>
    </row>
    <row r="466" spans="2:36" ht="18" customHeight="1" x14ac:dyDescent="0.25"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8"/>
      <c r="AI466" s="88"/>
      <c r="AJ466" s="87"/>
    </row>
    <row r="467" spans="2:36" ht="18" customHeight="1" x14ac:dyDescent="0.25"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  <c r="AB467" s="87"/>
      <c r="AC467" s="87"/>
      <c r="AD467" s="87"/>
      <c r="AE467" s="87"/>
      <c r="AF467" s="87"/>
      <c r="AG467" s="87"/>
      <c r="AH467" s="88"/>
      <c r="AI467" s="88"/>
      <c r="AJ467" s="87"/>
    </row>
    <row r="468" spans="2:36" ht="18" customHeight="1" x14ac:dyDescent="0.25"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87"/>
      <c r="AC468" s="87"/>
      <c r="AD468" s="87"/>
      <c r="AE468" s="87"/>
      <c r="AF468" s="87"/>
      <c r="AG468" s="87"/>
      <c r="AH468" s="88"/>
      <c r="AI468" s="88"/>
      <c r="AJ468" s="87"/>
    </row>
    <row r="469" spans="2:36" ht="18" customHeight="1" x14ac:dyDescent="0.25"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8"/>
      <c r="AI469" s="88"/>
      <c r="AJ469" s="87"/>
    </row>
    <row r="470" spans="2:36" ht="18" customHeight="1" x14ac:dyDescent="0.25"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8"/>
      <c r="AI470" s="88"/>
      <c r="AJ470" s="87"/>
    </row>
    <row r="471" spans="2:36" ht="18" customHeight="1" x14ac:dyDescent="0.25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  <c r="AB471" s="87"/>
      <c r="AC471" s="87"/>
      <c r="AD471" s="87"/>
      <c r="AE471" s="87"/>
      <c r="AF471" s="87"/>
      <c r="AG471" s="87"/>
      <c r="AH471" s="88"/>
      <c r="AI471" s="88"/>
      <c r="AJ471" s="87"/>
    </row>
    <row r="472" spans="2:36" ht="18" customHeight="1" x14ac:dyDescent="0.25"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  <c r="AB472" s="87"/>
      <c r="AC472" s="87"/>
      <c r="AD472" s="87"/>
      <c r="AE472" s="87"/>
      <c r="AF472" s="87"/>
      <c r="AG472" s="87"/>
      <c r="AH472" s="88"/>
      <c r="AI472" s="88"/>
      <c r="AJ472" s="87"/>
    </row>
    <row r="473" spans="2:36" ht="18" customHeight="1" x14ac:dyDescent="0.25"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  <c r="AB473" s="87"/>
      <c r="AC473" s="87"/>
      <c r="AD473" s="87"/>
      <c r="AE473" s="87"/>
      <c r="AF473" s="87"/>
      <c r="AG473" s="87"/>
      <c r="AH473" s="88"/>
      <c r="AI473" s="88"/>
      <c r="AJ473" s="87"/>
    </row>
    <row r="474" spans="2:36" ht="18" customHeight="1" x14ac:dyDescent="0.25"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8"/>
      <c r="AI474" s="88"/>
      <c r="AJ474" s="87"/>
    </row>
    <row r="475" spans="2:36" ht="18" customHeight="1" x14ac:dyDescent="0.25"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8"/>
      <c r="AI475" s="88"/>
      <c r="AJ475" s="87"/>
    </row>
    <row r="476" spans="2:36" ht="18" customHeight="1" x14ac:dyDescent="0.25"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87"/>
      <c r="AC476" s="87"/>
      <c r="AD476" s="87"/>
      <c r="AE476" s="87"/>
      <c r="AF476" s="87"/>
      <c r="AG476" s="87"/>
      <c r="AH476" s="88"/>
      <c r="AI476" s="88"/>
      <c r="AJ476" s="87"/>
    </row>
    <row r="477" spans="2:36" ht="18" customHeight="1" x14ac:dyDescent="0.25"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87"/>
      <c r="AC477" s="87"/>
      <c r="AD477" s="87"/>
      <c r="AE477" s="87"/>
      <c r="AF477" s="87"/>
      <c r="AG477" s="87"/>
      <c r="AH477" s="88"/>
      <c r="AI477" s="88"/>
      <c r="AJ477" s="87"/>
    </row>
    <row r="478" spans="2:36" ht="18" customHeight="1" x14ac:dyDescent="0.25"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87"/>
      <c r="AC478" s="87"/>
      <c r="AD478" s="87"/>
      <c r="AE478" s="87"/>
      <c r="AF478" s="87"/>
      <c r="AG478" s="87"/>
      <c r="AH478" s="88"/>
      <c r="AI478" s="88"/>
      <c r="AJ478" s="87"/>
    </row>
    <row r="479" spans="2:36" ht="18" customHeight="1" x14ac:dyDescent="0.25"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7"/>
      <c r="AB479" s="87"/>
      <c r="AC479" s="87"/>
      <c r="AD479" s="87"/>
      <c r="AE479" s="87"/>
      <c r="AF479" s="87"/>
      <c r="AG479" s="87"/>
      <c r="AH479" s="88"/>
      <c r="AI479" s="88"/>
      <c r="AJ479" s="87"/>
    </row>
    <row r="480" spans="2:36" ht="18" customHeight="1" x14ac:dyDescent="0.25"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  <c r="AA480" s="87"/>
      <c r="AB480" s="87"/>
      <c r="AC480" s="87"/>
      <c r="AD480" s="87"/>
      <c r="AE480" s="87"/>
      <c r="AF480" s="87"/>
      <c r="AG480" s="87"/>
      <c r="AH480" s="88"/>
      <c r="AI480" s="88"/>
      <c r="AJ480" s="87"/>
    </row>
    <row r="481" spans="2:36" ht="18" customHeight="1" x14ac:dyDescent="0.25"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  <c r="AA481" s="87"/>
      <c r="AB481" s="87"/>
      <c r="AC481" s="87"/>
      <c r="AD481" s="87"/>
      <c r="AE481" s="87"/>
      <c r="AF481" s="87"/>
      <c r="AG481" s="87"/>
      <c r="AH481" s="88"/>
      <c r="AI481" s="88"/>
      <c r="AJ481" s="87"/>
    </row>
    <row r="482" spans="2:36" ht="18" customHeight="1" x14ac:dyDescent="0.25"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  <c r="AB482" s="87"/>
      <c r="AC482" s="87"/>
      <c r="AD482" s="87"/>
      <c r="AE482" s="87"/>
      <c r="AF482" s="87"/>
      <c r="AG482" s="87"/>
      <c r="AH482" s="88"/>
      <c r="AI482" s="88"/>
      <c r="AJ482" s="87"/>
    </row>
    <row r="483" spans="2:36" ht="18" customHeight="1" x14ac:dyDescent="0.25"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87"/>
      <c r="AC483" s="87"/>
      <c r="AD483" s="87"/>
      <c r="AE483" s="87"/>
      <c r="AF483" s="87"/>
      <c r="AG483" s="87"/>
      <c r="AH483" s="88"/>
      <c r="AI483" s="88"/>
      <c r="AJ483" s="87"/>
    </row>
    <row r="484" spans="2:36" ht="18" customHeight="1" x14ac:dyDescent="0.25"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7"/>
      <c r="AB484" s="87"/>
      <c r="AC484" s="87"/>
      <c r="AD484" s="87"/>
      <c r="AE484" s="87"/>
      <c r="AF484" s="87"/>
      <c r="AG484" s="87"/>
      <c r="AH484" s="88"/>
      <c r="AI484" s="88"/>
      <c r="AJ484" s="87"/>
    </row>
    <row r="485" spans="2:36" ht="18" customHeight="1" x14ac:dyDescent="0.25"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87"/>
      <c r="AC485" s="87"/>
      <c r="AD485" s="87"/>
      <c r="AE485" s="87"/>
      <c r="AF485" s="87"/>
      <c r="AG485" s="87"/>
      <c r="AH485" s="88"/>
      <c r="AI485" s="88"/>
      <c r="AJ485" s="87"/>
    </row>
    <row r="486" spans="2:36" ht="18" customHeight="1" x14ac:dyDescent="0.25"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8"/>
      <c r="AI486" s="88"/>
      <c r="AJ486" s="87"/>
    </row>
    <row r="487" spans="2:36" ht="18" customHeight="1" x14ac:dyDescent="0.25"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8"/>
      <c r="AI487" s="88"/>
      <c r="AJ487" s="87"/>
    </row>
    <row r="488" spans="2:36" ht="18" customHeight="1" x14ac:dyDescent="0.25"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8"/>
      <c r="AI488" s="88"/>
      <c r="AJ488" s="87"/>
    </row>
    <row r="489" spans="2:36" ht="18" customHeight="1" x14ac:dyDescent="0.25"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8"/>
      <c r="AI489" s="88"/>
      <c r="AJ489" s="87"/>
    </row>
    <row r="490" spans="2:36" ht="18" customHeight="1" x14ac:dyDescent="0.25"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8"/>
      <c r="AI490" s="88"/>
      <c r="AJ490" s="87"/>
    </row>
    <row r="491" spans="2:36" ht="18" customHeight="1" x14ac:dyDescent="0.25"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87"/>
      <c r="AH491" s="88"/>
      <c r="AI491" s="88"/>
      <c r="AJ491" s="87"/>
    </row>
    <row r="492" spans="2:36" ht="18" customHeight="1" x14ac:dyDescent="0.25"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  <c r="AB492" s="87"/>
      <c r="AC492" s="87"/>
      <c r="AD492" s="87"/>
      <c r="AE492" s="87"/>
      <c r="AF492" s="87"/>
      <c r="AG492" s="87"/>
      <c r="AH492" s="88"/>
      <c r="AI492" s="88"/>
      <c r="AJ492" s="87"/>
    </row>
    <row r="493" spans="2:36" ht="18" customHeight="1" x14ac:dyDescent="0.25"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8"/>
      <c r="AI493" s="88"/>
      <c r="AJ493" s="87"/>
    </row>
    <row r="494" spans="2:36" ht="18" customHeight="1" x14ac:dyDescent="0.25"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8"/>
      <c r="AI494" s="88"/>
      <c r="AJ494" s="87"/>
    </row>
    <row r="495" spans="2:36" ht="18" customHeight="1" x14ac:dyDescent="0.25"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7"/>
      <c r="AB495" s="87"/>
      <c r="AC495" s="87"/>
      <c r="AD495" s="87"/>
      <c r="AE495" s="87"/>
      <c r="AF495" s="87"/>
      <c r="AG495" s="87"/>
      <c r="AH495" s="88"/>
      <c r="AI495" s="88"/>
      <c r="AJ495" s="87"/>
    </row>
    <row r="496" spans="2:36" ht="18" customHeight="1" x14ac:dyDescent="0.25"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8"/>
      <c r="AI496" s="88"/>
      <c r="AJ496" s="87"/>
    </row>
    <row r="497" spans="2:36" ht="18" customHeight="1" x14ac:dyDescent="0.25"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8"/>
      <c r="AI497" s="88"/>
      <c r="AJ497" s="87"/>
    </row>
    <row r="498" spans="2:36" ht="18" customHeight="1" x14ac:dyDescent="0.25"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8"/>
      <c r="AI498" s="88"/>
      <c r="AJ498" s="87"/>
    </row>
    <row r="499" spans="2:36" ht="18" customHeight="1" x14ac:dyDescent="0.25"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8"/>
      <c r="AI499" s="88"/>
      <c r="AJ499" s="87"/>
    </row>
    <row r="500" spans="2:36" ht="18" customHeight="1" x14ac:dyDescent="0.25"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8"/>
      <c r="AI500" s="88"/>
      <c r="AJ500" s="87"/>
    </row>
    <row r="501" spans="2:36" ht="18" customHeight="1" x14ac:dyDescent="0.25"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8"/>
      <c r="AI501" s="88"/>
      <c r="AJ501" s="87"/>
    </row>
    <row r="502" spans="2:36" ht="18" customHeight="1" x14ac:dyDescent="0.25"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7"/>
      <c r="AB502" s="87"/>
      <c r="AC502" s="87"/>
      <c r="AD502" s="87"/>
      <c r="AE502" s="87"/>
      <c r="AF502" s="87"/>
      <c r="AG502" s="87"/>
      <c r="AH502" s="88"/>
      <c r="AI502" s="88"/>
      <c r="AJ502" s="87"/>
    </row>
    <row r="503" spans="2:36" ht="18" customHeight="1" x14ac:dyDescent="0.25"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7"/>
      <c r="AB503" s="87"/>
      <c r="AC503" s="87"/>
      <c r="AD503" s="87"/>
      <c r="AE503" s="87"/>
      <c r="AF503" s="87"/>
      <c r="AG503" s="87"/>
      <c r="AH503" s="88"/>
      <c r="AI503" s="88"/>
      <c r="AJ503" s="87"/>
    </row>
    <row r="504" spans="2:36" ht="18" customHeight="1" x14ac:dyDescent="0.25"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  <c r="AB504" s="87"/>
      <c r="AC504" s="87"/>
      <c r="AD504" s="87"/>
      <c r="AE504" s="87"/>
      <c r="AF504" s="87"/>
      <c r="AG504" s="87"/>
      <c r="AH504" s="88"/>
      <c r="AI504" s="88"/>
      <c r="AJ504" s="87"/>
    </row>
    <row r="505" spans="2:36" ht="18" customHeight="1" x14ac:dyDescent="0.25"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  <c r="AB505" s="87"/>
      <c r="AC505" s="87"/>
      <c r="AD505" s="87"/>
      <c r="AE505" s="87"/>
      <c r="AF505" s="87"/>
      <c r="AG505" s="87"/>
      <c r="AH505" s="88"/>
      <c r="AI505" s="88"/>
      <c r="AJ505" s="87"/>
    </row>
    <row r="506" spans="2:36" ht="18" customHeight="1" x14ac:dyDescent="0.25"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  <c r="AB506" s="87"/>
      <c r="AC506" s="87"/>
      <c r="AD506" s="87"/>
      <c r="AE506" s="87"/>
      <c r="AF506" s="87"/>
      <c r="AG506" s="87"/>
      <c r="AH506" s="88"/>
      <c r="AI506" s="88"/>
      <c r="AJ506" s="87"/>
    </row>
    <row r="507" spans="2:36" ht="18" customHeight="1" x14ac:dyDescent="0.25"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8"/>
      <c r="AI507" s="88"/>
      <c r="AJ507" s="87"/>
    </row>
    <row r="508" spans="2:36" ht="18" customHeight="1" x14ac:dyDescent="0.25"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8"/>
      <c r="AI508" s="88"/>
      <c r="AJ508" s="87"/>
    </row>
    <row r="509" spans="2:36" ht="18" customHeight="1" x14ac:dyDescent="0.25"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8"/>
      <c r="AI509" s="88"/>
      <c r="AJ509" s="87"/>
    </row>
    <row r="510" spans="2:36" ht="18" customHeight="1" x14ac:dyDescent="0.25"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8"/>
      <c r="AI510" s="88"/>
      <c r="AJ510" s="87"/>
    </row>
    <row r="511" spans="2:36" ht="18" customHeight="1" x14ac:dyDescent="0.25"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8"/>
      <c r="AI511" s="88"/>
      <c r="AJ511" s="87"/>
    </row>
    <row r="512" spans="2:36" ht="18" customHeight="1" x14ac:dyDescent="0.25"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8"/>
      <c r="AI512" s="88"/>
      <c r="AJ512" s="87"/>
    </row>
    <row r="513" spans="2:36" ht="18" customHeight="1" x14ac:dyDescent="0.25"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8"/>
      <c r="AI513" s="88"/>
      <c r="AJ513" s="87"/>
    </row>
    <row r="514" spans="2:36" ht="18" customHeight="1" x14ac:dyDescent="0.25"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7"/>
      <c r="AB514" s="87"/>
      <c r="AC514" s="87"/>
      <c r="AD514" s="87"/>
      <c r="AE514" s="87"/>
      <c r="AF514" s="87"/>
      <c r="AG514" s="87"/>
      <c r="AH514" s="88"/>
      <c r="AI514" s="88"/>
      <c r="AJ514" s="87"/>
    </row>
    <row r="515" spans="2:36" ht="18" customHeight="1" x14ac:dyDescent="0.25"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8"/>
      <c r="AI515" s="88"/>
      <c r="AJ515" s="87"/>
    </row>
    <row r="516" spans="2:36" ht="18" customHeight="1" x14ac:dyDescent="0.25"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7"/>
      <c r="AB516" s="87"/>
      <c r="AC516" s="87"/>
      <c r="AD516" s="87"/>
      <c r="AE516" s="87"/>
      <c r="AF516" s="87"/>
      <c r="AG516" s="87"/>
      <c r="AH516" s="88"/>
      <c r="AI516" s="88"/>
      <c r="AJ516" s="87"/>
    </row>
    <row r="517" spans="2:36" ht="18" customHeight="1" x14ac:dyDescent="0.25"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8"/>
      <c r="AI517" s="88"/>
      <c r="AJ517" s="87"/>
    </row>
    <row r="518" spans="2:36" ht="18" customHeight="1" x14ac:dyDescent="0.25"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8"/>
      <c r="AI518" s="88"/>
      <c r="AJ518" s="87"/>
    </row>
    <row r="519" spans="2:36" ht="18" customHeight="1" x14ac:dyDescent="0.25"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  <c r="AA519" s="87"/>
      <c r="AB519" s="87"/>
      <c r="AC519" s="87"/>
      <c r="AD519" s="87"/>
      <c r="AE519" s="87"/>
      <c r="AF519" s="87"/>
      <c r="AG519" s="87"/>
      <c r="AH519" s="88"/>
      <c r="AI519" s="88"/>
      <c r="AJ519" s="87"/>
    </row>
    <row r="520" spans="2:36" ht="18" customHeight="1" x14ac:dyDescent="0.25"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  <c r="AA520" s="87"/>
      <c r="AB520" s="87"/>
      <c r="AC520" s="87"/>
      <c r="AD520" s="87"/>
      <c r="AE520" s="87"/>
      <c r="AF520" s="87"/>
      <c r="AG520" s="87"/>
      <c r="AH520" s="88"/>
      <c r="AI520" s="88"/>
      <c r="AJ520" s="87"/>
    </row>
    <row r="521" spans="2:36" ht="18" customHeight="1" x14ac:dyDescent="0.25"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  <c r="AA521" s="87"/>
      <c r="AB521" s="87"/>
      <c r="AC521" s="87"/>
      <c r="AD521" s="87"/>
      <c r="AE521" s="87"/>
      <c r="AF521" s="87"/>
      <c r="AG521" s="87"/>
      <c r="AH521" s="88"/>
      <c r="AI521" s="88"/>
      <c r="AJ521" s="87"/>
    </row>
    <row r="522" spans="2:36" ht="18" customHeight="1" x14ac:dyDescent="0.25"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8"/>
      <c r="AI522" s="88"/>
      <c r="AJ522" s="87"/>
    </row>
    <row r="523" spans="2:36" ht="18" customHeight="1" x14ac:dyDescent="0.25"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8"/>
      <c r="AI523" s="88"/>
      <c r="AJ523" s="87"/>
    </row>
    <row r="524" spans="2:36" ht="18" customHeight="1" x14ac:dyDescent="0.25"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  <c r="AA524" s="87"/>
      <c r="AB524" s="87"/>
      <c r="AC524" s="87"/>
      <c r="AD524" s="87"/>
      <c r="AE524" s="87"/>
      <c r="AF524" s="87"/>
      <c r="AG524" s="87"/>
      <c r="AH524" s="88"/>
      <c r="AI524" s="88"/>
      <c r="AJ524" s="87"/>
    </row>
    <row r="525" spans="2:36" ht="18" customHeight="1" x14ac:dyDescent="0.25"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  <c r="AA525" s="87"/>
      <c r="AB525" s="87"/>
      <c r="AC525" s="87"/>
      <c r="AD525" s="87"/>
      <c r="AE525" s="87"/>
      <c r="AF525" s="87"/>
      <c r="AG525" s="87"/>
      <c r="AH525" s="88"/>
      <c r="AI525" s="88"/>
      <c r="AJ525" s="87"/>
    </row>
    <row r="526" spans="2:36" ht="18" customHeight="1" x14ac:dyDescent="0.25"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  <c r="AA526" s="87"/>
      <c r="AB526" s="87"/>
      <c r="AC526" s="87"/>
      <c r="AD526" s="87"/>
      <c r="AE526" s="87"/>
      <c r="AF526" s="87"/>
      <c r="AG526" s="87"/>
      <c r="AH526" s="88"/>
      <c r="AI526" s="88"/>
      <c r="AJ526" s="87"/>
    </row>
    <row r="527" spans="2:36" ht="18" customHeight="1" x14ac:dyDescent="0.25"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  <c r="AA527" s="87"/>
      <c r="AB527" s="87"/>
      <c r="AC527" s="87"/>
      <c r="AD527" s="87"/>
      <c r="AE527" s="87"/>
      <c r="AF527" s="87"/>
      <c r="AG527" s="87"/>
      <c r="AH527" s="88"/>
      <c r="AI527" s="88"/>
      <c r="AJ527" s="87"/>
    </row>
    <row r="528" spans="2:36" ht="18" customHeight="1" x14ac:dyDescent="0.25"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  <c r="AA528" s="87"/>
      <c r="AB528" s="87"/>
      <c r="AC528" s="87"/>
      <c r="AD528" s="87"/>
      <c r="AE528" s="87"/>
      <c r="AF528" s="87"/>
      <c r="AG528" s="87"/>
      <c r="AH528" s="88"/>
      <c r="AI528" s="88"/>
      <c r="AJ528" s="87"/>
    </row>
    <row r="529" spans="2:36" ht="18" customHeight="1" x14ac:dyDescent="0.25"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  <c r="AA529" s="87"/>
      <c r="AB529" s="87"/>
      <c r="AC529" s="87"/>
      <c r="AD529" s="87"/>
      <c r="AE529" s="87"/>
      <c r="AF529" s="87"/>
      <c r="AG529" s="87"/>
      <c r="AH529" s="88"/>
      <c r="AI529" s="88"/>
      <c r="AJ529" s="87"/>
    </row>
    <row r="530" spans="2:36" ht="18" customHeight="1" x14ac:dyDescent="0.25"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  <c r="AA530" s="87"/>
      <c r="AB530" s="87"/>
      <c r="AC530" s="87"/>
      <c r="AD530" s="87"/>
      <c r="AE530" s="87"/>
      <c r="AF530" s="87"/>
      <c r="AG530" s="87"/>
      <c r="AH530" s="88"/>
      <c r="AI530" s="88"/>
      <c r="AJ530" s="87"/>
    </row>
    <row r="531" spans="2:36" ht="18" customHeight="1" x14ac:dyDescent="0.25"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  <c r="AA531" s="87"/>
      <c r="AB531" s="87"/>
      <c r="AC531" s="87"/>
      <c r="AD531" s="87"/>
      <c r="AE531" s="87"/>
      <c r="AF531" s="87"/>
      <c r="AG531" s="87"/>
      <c r="AH531" s="88"/>
      <c r="AI531" s="88"/>
      <c r="AJ531" s="87"/>
    </row>
    <row r="532" spans="2:36" ht="18" customHeight="1" x14ac:dyDescent="0.25"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  <c r="AA532" s="87"/>
      <c r="AB532" s="87"/>
      <c r="AC532" s="87"/>
      <c r="AD532" s="87"/>
      <c r="AE532" s="87"/>
      <c r="AF532" s="87"/>
      <c r="AG532" s="87"/>
      <c r="AH532" s="88"/>
      <c r="AI532" s="88"/>
      <c r="AJ532" s="87"/>
    </row>
    <row r="533" spans="2:36" ht="18" customHeight="1" x14ac:dyDescent="0.25"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  <c r="AA533" s="87"/>
      <c r="AB533" s="87"/>
      <c r="AC533" s="87"/>
      <c r="AD533" s="87"/>
      <c r="AE533" s="87"/>
      <c r="AF533" s="87"/>
      <c r="AG533" s="87"/>
      <c r="AH533" s="88"/>
      <c r="AI533" s="88"/>
      <c r="AJ533" s="87"/>
    </row>
    <row r="534" spans="2:36" ht="18" customHeight="1" x14ac:dyDescent="0.25"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  <c r="AA534" s="87"/>
      <c r="AB534" s="87"/>
      <c r="AC534" s="87"/>
      <c r="AD534" s="87"/>
      <c r="AE534" s="87"/>
      <c r="AF534" s="87"/>
      <c r="AG534" s="87"/>
      <c r="AH534" s="88"/>
      <c r="AI534" s="88"/>
      <c r="AJ534" s="87"/>
    </row>
    <row r="535" spans="2:36" ht="18" customHeight="1" x14ac:dyDescent="0.25"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  <c r="AA535" s="87"/>
      <c r="AB535" s="87"/>
      <c r="AC535" s="87"/>
      <c r="AD535" s="87"/>
      <c r="AE535" s="87"/>
      <c r="AF535" s="87"/>
      <c r="AG535" s="87"/>
      <c r="AH535" s="88"/>
      <c r="AI535" s="88"/>
      <c r="AJ535" s="87"/>
    </row>
    <row r="536" spans="2:36" ht="18" customHeight="1" x14ac:dyDescent="0.25"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  <c r="AA536" s="87"/>
      <c r="AB536" s="87"/>
      <c r="AC536" s="87"/>
      <c r="AD536" s="87"/>
      <c r="AE536" s="87"/>
      <c r="AF536" s="87"/>
      <c r="AG536" s="87"/>
      <c r="AH536" s="88"/>
      <c r="AI536" s="88"/>
      <c r="AJ536" s="87"/>
    </row>
    <row r="537" spans="2:36" ht="18" customHeight="1" x14ac:dyDescent="0.25"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  <c r="AA537" s="87"/>
      <c r="AB537" s="87"/>
      <c r="AC537" s="87"/>
      <c r="AD537" s="87"/>
      <c r="AE537" s="87"/>
      <c r="AF537" s="87"/>
      <c r="AG537" s="87"/>
      <c r="AH537" s="88"/>
      <c r="AI537" s="88"/>
      <c r="AJ537" s="87"/>
    </row>
    <row r="538" spans="2:36" ht="18" customHeight="1" x14ac:dyDescent="0.25"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  <c r="AA538" s="87"/>
      <c r="AB538" s="87"/>
      <c r="AC538" s="87"/>
      <c r="AD538" s="87"/>
      <c r="AE538" s="87"/>
      <c r="AF538" s="87"/>
      <c r="AG538" s="87"/>
      <c r="AH538" s="88"/>
      <c r="AI538" s="88"/>
      <c r="AJ538" s="87"/>
    </row>
    <row r="539" spans="2:36" ht="18" customHeight="1" x14ac:dyDescent="0.25"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  <c r="AA539" s="87"/>
      <c r="AB539" s="87"/>
      <c r="AC539" s="87"/>
      <c r="AD539" s="87"/>
      <c r="AE539" s="87"/>
      <c r="AF539" s="87"/>
      <c r="AG539" s="87"/>
      <c r="AH539" s="88"/>
      <c r="AI539" s="88"/>
      <c r="AJ539" s="87"/>
    </row>
    <row r="540" spans="2:36" ht="18" customHeight="1" x14ac:dyDescent="0.25"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  <c r="AA540" s="87"/>
      <c r="AB540" s="87"/>
      <c r="AC540" s="87"/>
      <c r="AD540" s="87"/>
      <c r="AE540" s="87"/>
      <c r="AF540" s="87"/>
      <c r="AG540" s="87"/>
      <c r="AH540" s="88"/>
      <c r="AI540" s="88"/>
      <c r="AJ540" s="87"/>
    </row>
    <row r="541" spans="2:36" ht="18" customHeight="1" x14ac:dyDescent="0.25"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  <c r="AA541" s="87"/>
      <c r="AB541" s="87"/>
      <c r="AC541" s="87"/>
      <c r="AD541" s="87"/>
      <c r="AE541" s="87"/>
      <c r="AF541" s="87"/>
      <c r="AG541" s="87"/>
      <c r="AH541" s="88"/>
      <c r="AI541" s="88"/>
      <c r="AJ541" s="87"/>
    </row>
    <row r="542" spans="2:36" ht="18" customHeight="1" x14ac:dyDescent="0.25"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  <c r="AA542" s="87"/>
      <c r="AB542" s="87"/>
      <c r="AC542" s="87"/>
      <c r="AD542" s="87"/>
      <c r="AE542" s="87"/>
      <c r="AF542" s="87"/>
      <c r="AG542" s="87"/>
      <c r="AH542" s="88"/>
      <c r="AI542" s="88"/>
      <c r="AJ542" s="87"/>
    </row>
    <row r="543" spans="2:36" ht="18" customHeight="1" x14ac:dyDescent="0.25"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  <c r="AA543" s="87"/>
      <c r="AB543" s="87"/>
      <c r="AC543" s="87"/>
      <c r="AD543" s="87"/>
      <c r="AE543" s="87"/>
      <c r="AF543" s="87"/>
      <c r="AG543" s="87"/>
      <c r="AH543" s="88"/>
      <c r="AI543" s="88"/>
      <c r="AJ543" s="87"/>
    </row>
    <row r="544" spans="2:36" ht="18" customHeight="1" x14ac:dyDescent="0.25"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  <c r="AA544" s="87"/>
      <c r="AB544" s="87"/>
      <c r="AC544" s="87"/>
      <c r="AD544" s="87"/>
      <c r="AE544" s="87"/>
      <c r="AF544" s="87"/>
      <c r="AG544" s="87"/>
      <c r="AH544" s="88"/>
      <c r="AI544" s="88"/>
      <c r="AJ544" s="87"/>
    </row>
    <row r="545" spans="2:36" ht="18" customHeight="1" x14ac:dyDescent="0.25"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  <c r="AA545" s="87"/>
      <c r="AB545" s="87"/>
      <c r="AC545" s="87"/>
      <c r="AD545" s="87"/>
      <c r="AE545" s="87"/>
      <c r="AF545" s="87"/>
      <c r="AG545" s="87"/>
      <c r="AH545" s="88"/>
      <c r="AI545" s="88"/>
      <c r="AJ545" s="87"/>
    </row>
    <row r="546" spans="2:36" ht="18" customHeight="1" x14ac:dyDescent="0.25"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  <c r="AA546" s="87"/>
      <c r="AB546" s="87"/>
      <c r="AC546" s="87"/>
      <c r="AD546" s="87"/>
      <c r="AE546" s="87"/>
      <c r="AF546" s="87"/>
      <c r="AG546" s="87"/>
      <c r="AH546" s="88"/>
      <c r="AI546" s="88"/>
      <c r="AJ546" s="87"/>
    </row>
    <row r="547" spans="2:36" ht="18" customHeight="1" x14ac:dyDescent="0.25"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  <c r="AA547" s="87"/>
      <c r="AB547" s="87"/>
      <c r="AC547" s="87"/>
      <c r="AD547" s="87"/>
      <c r="AE547" s="87"/>
      <c r="AF547" s="87"/>
      <c r="AG547" s="87"/>
      <c r="AH547" s="88"/>
      <c r="AI547" s="88"/>
      <c r="AJ547" s="87"/>
    </row>
    <row r="548" spans="2:36" ht="18" customHeight="1" x14ac:dyDescent="0.25"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  <c r="AA548" s="87"/>
      <c r="AB548" s="87"/>
      <c r="AC548" s="87"/>
      <c r="AD548" s="87"/>
      <c r="AE548" s="87"/>
      <c r="AF548" s="87"/>
      <c r="AG548" s="87"/>
      <c r="AH548" s="88"/>
      <c r="AI548" s="88"/>
      <c r="AJ548" s="87"/>
    </row>
    <row r="549" spans="2:36" ht="18" customHeight="1" x14ac:dyDescent="0.25"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  <c r="AA549" s="87"/>
      <c r="AB549" s="87"/>
      <c r="AC549" s="87"/>
      <c r="AD549" s="87"/>
      <c r="AE549" s="87"/>
      <c r="AF549" s="87"/>
      <c r="AG549" s="87"/>
      <c r="AH549" s="88"/>
      <c r="AI549" s="88"/>
      <c r="AJ549" s="87"/>
    </row>
    <row r="550" spans="2:36" ht="18" customHeight="1" x14ac:dyDescent="0.25"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  <c r="AA550" s="87"/>
      <c r="AB550" s="87"/>
      <c r="AC550" s="87"/>
      <c r="AD550" s="87"/>
      <c r="AE550" s="87"/>
      <c r="AF550" s="87"/>
      <c r="AG550" s="87"/>
      <c r="AH550" s="88"/>
      <c r="AI550" s="88"/>
      <c r="AJ550" s="87"/>
    </row>
    <row r="551" spans="2:36" ht="18" customHeight="1" x14ac:dyDescent="0.25"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  <c r="AA551" s="87"/>
      <c r="AB551" s="87"/>
      <c r="AC551" s="87"/>
      <c r="AD551" s="87"/>
      <c r="AE551" s="87"/>
      <c r="AF551" s="87"/>
      <c r="AG551" s="87"/>
      <c r="AH551" s="88"/>
      <c r="AI551" s="88"/>
      <c r="AJ551" s="87"/>
    </row>
    <row r="552" spans="2:36" ht="18" customHeight="1" x14ac:dyDescent="0.25"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  <c r="AA552" s="87"/>
      <c r="AB552" s="87"/>
      <c r="AC552" s="87"/>
      <c r="AD552" s="87"/>
      <c r="AE552" s="87"/>
      <c r="AF552" s="87"/>
      <c r="AG552" s="87"/>
      <c r="AH552" s="88"/>
      <c r="AI552" s="88"/>
      <c r="AJ552" s="87"/>
    </row>
    <row r="553" spans="2:36" ht="18" customHeight="1" x14ac:dyDescent="0.25"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  <c r="AA553" s="87"/>
      <c r="AB553" s="87"/>
      <c r="AC553" s="87"/>
      <c r="AD553" s="87"/>
      <c r="AE553" s="87"/>
      <c r="AF553" s="87"/>
      <c r="AG553" s="87"/>
      <c r="AH553" s="88"/>
      <c r="AI553" s="88"/>
      <c r="AJ553" s="87"/>
    </row>
    <row r="554" spans="2:36" ht="18" customHeight="1" x14ac:dyDescent="0.25"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  <c r="AA554" s="87"/>
      <c r="AB554" s="87"/>
      <c r="AC554" s="87"/>
      <c r="AD554" s="87"/>
      <c r="AE554" s="87"/>
      <c r="AF554" s="87"/>
      <c r="AG554" s="87"/>
      <c r="AH554" s="88"/>
      <c r="AI554" s="88"/>
      <c r="AJ554" s="87"/>
    </row>
    <row r="555" spans="2:36" ht="18" customHeight="1" x14ac:dyDescent="0.25"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  <c r="AA555" s="87"/>
      <c r="AB555" s="87"/>
      <c r="AC555" s="87"/>
      <c r="AD555" s="87"/>
      <c r="AE555" s="87"/>
      <c r="AF555" s="87"/>
      <c r="AG555" s="87"/>
      <c r="AH555" s="88"/>
      <c r="AI555" s="88"/>
      <c r="AJ555" s="87"/>
    </row>
    <row r="556" spans="2:36" ht="18" customHeight="1" x14ac:dyDescent="0.25"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  <c r="AA556" s="87"/>
      <c r="AB556" s="87"/>
      <c r="AC556" s="87"/>
      <c r="AD556" s="87"/>
      <c r="AE556" s="87"/>
      <c r="AF556" s="87"/>
      <c r="AG556" s="87"/>
      <c r="AH556" s="88"/>
      <c r="AI556" s="88"/>
      <c r="AJ556" s="87"/>
    </row>
    <row r="557" spans="2:36" ht="18" customHeight="1" x14ac:dyDescent="0.25"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  <c r="AA557" s="87"/>
      <c r="AB557" s="87"/>
      <c r="AC557" s="87"/>
      <c r="AD557" s="87"/>
      <c r="AE557" s="87"/>
      <c r="AF557" s="87"/>
      <c r="AG557" s="87"/>
      <c r="AH557" s="88"/>
      <c r="AI557" s="88"/>
      <c r="AJ557" s="87"/>
    </row>
    <row r="558" spans="2:36" ht="18" customHeight="1" x14ac:dyDescent="0.25"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  <c r="AA558" s="87"/>
      <c r="AB558" s="87"/>
      <c r="AC558" s="87"/>
      <c r="AD558" s="87"/>
      <c r="AE558" s="87"/>
      <c r="AF558" s="87"/>
      <c r="AG558" s="87"/>
      <c r="AH558" s="88"/>
      <c r="AI558" s="88"/>
      <c r="AJ558" s="87"/>
    </row>
    <row r="559" spans="2:36" ht="18" customHeight="1" x14ac:dyDescent="0.25"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  <c r="AA559" s="87"/>
      <c r="AB559" s="87"/>
      <c r="AC559" s="87"/>
      <c r="AD559" s="87"/>
      <c r="AE559" s="87"/>
      <c r="AF559" s="87"/>
      <c r="AG559" s="87"/>
      <c r="AH559" s="88"/>
      <c r="AI559" s="88"/>
      <c r="AJ559" s="87"/>
    </row>
    <row r="560" spans="2:36" ht="18" customHeight="1" x14ac:dyDescent="0.25"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  <c r="AA560" s="87"/>
      <c r="AB560" s="87"/>
      <c r="AC560" s="87"/>
      <c r="AD560" s="87"/>
      <c r="AE560" s="87"/>
      <c r="AF560" s="87"/>
      <c r="AG560" s="87"/>
      <c r="AH560" s="88"/>
      <c r="AI560" s="88"/>
      <c r="AJ560" s="87"/>
    </row>
    <row r="561" spans="2:36" ht="18" customHeight="1" x14ac:dyDescent="0.25"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  <c r="AA561" s="87"/>
      <c r="AB561" s="87"/>
      <c r="AC561" s="87"/>
      <c r="AD561" s="87"/>
      <c r="AE561" s="87"/>
      <c r="AF561" s="87"/>
      <c r="AG561" s="87"/>
      <c r="AH561" s="88"/>
      <c r="AI561" s="88"/>
      <c r="AJ561" s="87"/>
    </row>
    <row r="562" spans="2:36" ht="18" customHeight="1" x14ac:dyDescent="0.25"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  <c r="AA562" s="87"/>
      <c r="AB562" s="87"/>
      <c r="AC562" s="87"/>
      <c r="AD562" s="87"/>
      <c r="AE562" s="87"/>
      <c r="AF562" s="87"/>
      <c r="AG562" s="87"/>
      <c r="AH562" s="88"/>
      <c r="AI562" s="88"/>
      <c r="AJ562" s="87"/>
    </row>
    <row r="563" spans="2:36" ht="18" customHeight="1" x14ac:dyDescent="0.25"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  <c r="AA563" s="87"/>
      <c r="AB563" s="87"/>
      <c r="AC563" s="87"/>
      <c r="AD563" s="87"/>
      <c r="AE563" s="87"/>
      <c r="AF563" s="87"/>
      <c r="AG563" s="87"/>
      <c r="AH563" s="88"/>
      <c r="AI563" s="88"/>
      <c r="AJ563" s="87"/>
    </row>
    <row r="564" spans="2:36" ht="18" customHeight="1" x14ac:dyDescent="0.25"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  <c r="AA564" s="87"/>
      <c r="AB564" s="87"/>
      <c r="AC564" s="87"/>
      <c r="AD564" s="87"/>
      <c r="AE564" s="87"/>
      <c r="AF564" s="87"/>
      <c r="AG564" s="87"/>
      <c r="AH564" s="88"/>
      <c r="AI564" s="88"/>
      <c r="AJ564" s="87"/>
    </row>
    <row r="565" spans="2:36" ht="18" customHeight="1" x14ac:dyDescent="0.25"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  <c r="AA565" s="87"/>
      <c r="AB565" s="87"/>
      <c r="AC565" s="87"/>
      <c r="AD565" s="87"/>
      <c r="AE565" s="87"/>
      <c r="AF565" s="87"/>
      <c r="AG565" s="87"/>
      <c r="AH565" s="88"/>
      <c r="AI565" s="88"/>
      <c r="AJ565" s="87"/>
    </row>
    <row r="566" spans="2:36" ht="18" customHeight="1" x14ac:dyDescent="0.25"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  <c r="AA566" s="87"/>
      <c r="AB566" s="87"/>
      <c r="AC566" s="87"/>
      <c r="AD566" s="87"/>
      <c r="AE566" s="87"/>
      <c r="AF566" s="87"/>
      <c r="AG566" s="87"/>
      <c r="AH566" s="88"/>
      <c r="AI566" s="88"/>
      <c r="AJ566" s="87"/>
    </row>
    <row r="567" spans="2:36" ht="18" customHeight="1" x14ac:dyDescent="0.25"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  <c r="AA567" s="87"/>
      <c r="AB567" s="87"/>
      <c r="AC567" s="87"/>
      <c r="AD567" s="87"/>
      <c r="AE567" s="87"/>
      <c r="AF567" s="87"/>
      <c r="AG567" s="87"/>
      <c r="AH567" s="88"/>
      <c r="AI567" s="88"/>
      <c r="AJ567" s="87"/>
    </row>
    <row r="568" spans="2:36" ht="18" customHeight="1" x14ac:dyDescent="0.25"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  <c r="AA568" s="87"/>
      <c r="AB568" s="87"/>
      <c r="AC568" s="87"/>
      <c r="AD568" s="87"/>
      <c r="AE568" s="87"/>
      <c r="AF568" s="87"/>
      <c r="AG568" s="87"/>
      <c r="AH568" s="88"/>
      <c r="AI568" s="88"/>
      <c r="AJ568" s="87"/>
    </row>
    <row r="569" spans="2:36" ht="18" customHeight="1" x14ac:dyDescent="0.25"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  <c r="AA569" s="87"/>
      <c r="AB569" s="87"/>
      <c r="AC569" s="87"/>
      <c r="AD569" s="87"/>
      <c r="AE569" s="87"/>
      <c r="AF569" s="87"/>
      <c r="AG569" s="87"/>
      <c r="AH569" s="88"/>
      <c r="AI569" s="88"/>
      <c r="AJ569" s="87"/>
    </row>
    <row r="570" spans="2:36" ht="18" customHeight="1" x14ac:dyDescent="0.25"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  <c r="AA570" s="87"/>
      <c r="AB570" s="87"/>
      <c r="AC570" s="87"/>
      <c r="AD570" s="87"/>
      <c r="AE570" s="87"/>
      <c r="AF570" s="87"/>
      <c r="AG570" s="87"/>
      <c r="AH570" s="88"/>
      <c r="AI570" s="88"/>
      <c r="AJ570" s="87"/>
    </row>
    <row r="571" spans="2:36" ht="18" customHeight="1" x14ac:dyDescent="0.25"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  <c r="AA571" s="87"/>
      <c r="AB571" s="87"/>
      <c r="AC571" s="87"/>
      <c r="AD571" s="87"/>
      <c r="AE571" s="87"/>
      <c r="AF571" s="87"/>
      <c r="AG571" s="87"/>
      <c r="AH571" s="88"/>
      <c r="AI571" s="88"/>
      <c r="AJ571" s="87"/>
    </row>
    <row r="572" spans="2:36" ht="18" customHeight="1" x14ac:dyDescent="0.25"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  <c r="AA572" s="87"/>
      <c r="AB572" s="87"/>
      <c r="AC572" s="87"/>
      <c r="AD572" s="87"/>
      <c r="AE572" s="87"/>
      <c r="AF572" s="87"/>
      <c r="AG572" s="87"/>
      <c r="AH572" s="88"/>
      <c r="AI572" s="88"/>
      <c r="AJ572" s="87"/>
    </row>
    <row r="573" spans="2:36" ht="18" customHeight="1" x14ac:dyDescent="0.25"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  <c r="AA573" s="87"/>
      <c r="AB573" s="87"/>
      <c r="AC573" s="87"/>
      <c r="AD573" s="87"/>
      <c r="AE573" s="87"/>
      <c r="AF573" s="87"/>
      <c r="AG573" s="87"/>
      <c r="AH573" s="88"/>
      <c r="AI573" s="88"/>
      <c r="AJ573" s="87"/>
    </row>
    <row r="574" spans="2:36" ht="18" customHeight="1" x14ac:dyDescent="0.25"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  <c r="AA574" s="87"/>
      <c r="AB574" s="87"/>
      <c r="AC574" s="87"/>
      <c r="AD574" s="87"/>
      <c r="AE574" s="87"/>
      <c r="AF574" s="87"/>
      <c r="AG574" s="87"/>
      <c r="AH574" s="88"/>
      <c r="AI574" s="88"/>
      <c r="AJ574" s="87"/>
    </row>
    <row r="575" spans="2:36" ht="18" customHeight="1" x14ac:dyDescent="0.25"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  <c r="AA575" s="87"/>
      <c r="AB575" s="87"/>
      <c r="AC575" s="87"/>
      <c r="AD575" s="87"/>
      <c r="AE575" s="87"/>
      <c r="AF575" s="87"/>
      <c r="AG575" s="87"/>
      <c r="AH575" s="88"/>
      <c r="AI575" s="88"/>
      <c r="AJ575" s="87"/>
    </row>
    <row r="576" spans="2:36" ht="18" customHeight="1" x14ac:dyDescent="0.25"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  <c r="AA576" s="87"/>
      <c r="AB576" s="87"/>
      <c r="AC576" s="87"/>
      <c r="AD576" s="87"/>
      <c r="AE576" s="87"/>
      <c r="AF576" s="87"/>
      <c r="AG576" s="87"/>
      <c r="AH576" s="88"/>
      <c r="AI576" s="88"/>
      <c r="AJ576" s="87"/>
    </row>
    <row r="577" spans="2:36" ht="18" customHeight="1" x14ac:dyDescent="0.25"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  <c r="AA577" s="87"/>
      <c r="AB577" s="87"/>
      <c r="AC577" s="87"/>
      <c r="AD577" s="87"/>
      <c r="AE577" s="87"/>
      <c r="AF577" s="87"/>
      <c r="AG577" s="87"/>
      <c r="AH577" s="88"/>
      <c r="AI577" s="88"/>
      <c r="AJ577" s="87"/>
    </row>
    <row r="578" spans="2:36" ht="18" customHeight="1" x14ac:dyDescent="0.25"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  <c r="AA578" s="87"/>
      <c r="AB578" s="87"/>
      <c r="AC578" s="87"/>
      <c r="AD578" s="87"/>
      <c r="AE578" s="87"/>
      <c r="AF578" s="87"/>
      <c r="AG578" s="87"/>
      <c r="AH578" s="88"/>
      <c r="AI578" s="88"/>
      <c r="AJ578" s="87"/>
    </row>
    <row r="579" spans="2:36" ht="18" customHeight="1" x14ac:dyDescent="0.25"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  <c r="AA579" s="87"/>
      <c r="AB579" s="87"/>
      <c r="AC579" s="87"/>
      <c r="AD579" s="87"/>
      <c r="AE579" s="87"/>
      <c r="AF579" s="87"/>
      <c r="AG579" s="87"/>
      <c r="AH579" s="88"/>
      <c r="AI579" s="88"/>
      <c r="AJ579" s="87"/>
    </row>
    <row r="580" spans="2:36" ht="18" customHeight="1" x14ac:dyDescent="0.25"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  <c r="AA580" s="87"/>
      <c r="AB580" s="87"/>
      <c r="AC580" s="87"/>
      <c r="AD580" s="87"/>
      <c r="AE580" s="87"/>
      <c r="AF580" s="87"/>
      <c r="AG580" s="87"/>
      <c r="AH580" s="88"/>
      <c r="AI580" s="88"/>
      <c r="AJ580" s="87"/>
    </row>
    <row r="581" spans="2:36" ht="18" customHeight="1" x14ac:dyDescent="0.25"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  <c r="AA581" s="87"/>
      <c r="AB581" s="87"/>
      <c r="AC581" s="87"/>
      <c r="AD581" s="87"/>
      <c r="AE581" s="87"/>
      <c r="AF581" s="87"/>
      <c r="AG581" s="87"/>
      <c r="AH581" s="88"/>
      <c r="AI581" s="88"/>
      <c r="AJ581" s="87"/>
    </row>
    <row r="582" spans="2:36" ht="18" customHeight="1" x14ac:dyDescent="0.25"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  <c r="AA582" s="87"/>
      <c r="AB582" s="87"/>
      <c r="AC582" s="87"/>
      <c r="AD582" s="87"/>
      <c r="AE582" s="87"/>
      <c r="AF582" s="87"/>
      <c r="AG582" s="87"/>
      <c r="AH582" s="88"/>
      <c r="AI582" s="88"/>
      <c r="AJ582" s="87"/>
    </row>
    <row r="583" spans="2:36" ht="18" customHeight="1" x14ac:dyDescent="0.25"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  <c r="AA583" s="87"/>
      <c r="AB583" s="87"/>
      <c r="AC583" s="87"/>
      <c r="AD583" s="87"/>
      <c r="AE583" s="87"/>
      <c r="AF583" s="87"/>
      <c r="AG583" s="87"/>
      <c r="AH583" s="88"/>
      <c r="AI583" s="88"/>
      <c r="AJ583" s="87"/>
    </row>
    <row r="584" spans="2:36" ht="18" customHeight="1" x14ac:dyDescent="0.25"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  <c r="AA584" s="87"/>
      <c r="AB584" s="87"/>
      <c r="AC584" s="87"/>
      <c r="AD584" s="87"/>
      <c r="AE584" s="87"/>
      <c r="AF584" s="87"/>
      <c r="AG584" s="87"/>
      <c r="AH584" s="88"/>
      <c r="AI584" s="88"/>
      <c r="AJ584" s="87"/>
    </row>
    <row r="585" spans="2:36" ht="18" customHeight="1" x14ac:dyDescent="0.25"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  <c r="AA585" s="87"/>
      <c r="AB585" s="87"/>
      <c r="AC585" s="87"/>
      <c r="AD585" s="87"/>
      <c r="AE585" s="87"/>
      <c r="AF585" s="87"/>
      <c r="AG585" s="87"/>
      <c r="AH585" s="88"/>
      <c r="AI585" s="88"/>
      <c r="AJ585" s="87"/>
    </row>
    <row r="586" spans="2:36" ht="18" customHeight="1" x14ac:dyDescent="0.25"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  <c r="AA586" s="87"/>
      <c r="AB586" s="87"/>
      <c r="AC586" s="87"/>
      <c r="AD586" s="87"/>
      <c r="AE586" s="87"/>
      <c r="AF586" s="87"/>
      <c r="AG586" s="87"/>
      <c r="AH586" s="88"/>
      <c r="AI586" s="88"/>
      <c r="AJ586" s="87"/>
    </row>
    <row r="587" spans="2:36" ht="18" customHeight="1" x14ac:dyDescent="0.25"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  <c r="AA587" s="87"/>
      <c r="AB587" s="87"/>
      <c r="AC587" s="87"/>
      <c r="AD587" s="87"/>
      <c r="AE587" s="87"/>
      <c r="AF587" s="87"/>
      <c r="AG587" s="87"/>
      <c r="AH587" s="88"/>
      <c r="AI587" s="88"/>
      <c r="AJ587" s="87"/>
    </row>
    <row r="588" spans="2:36" ht="18" customHeight="1" x14ac:dyDescent="0.25"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  <c r="AA588" s="87"/>
      <c r="AB588" s="87"/>
      <c r="AC588" s="87"/>
      <c r="AD588" s="87"/>
      <c r="AE588" s="87"/>
      <c r="AF588" s="87"/>
      <c r="AG588" s="87"/>
      <c r="AH588" s="88"/>
      <c r="AI588" s="88"/>
      <c r="AJ588" s="87"/>
    </row>
    <row r="589" spans="2:36" ht="18" customHeight="1" x14ac:dyDescent="0.25"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  <c r="AA589" s="87"/>
      <c r="AB589" s="87"/>
      <c r="AC589" s="87"/>
      <c r="AD589" s="87"/>
      <c r="AE589" s="87"/>
      <c r="AF589" s="87"/>
      <c r="AG589" s="87"/>
      <c r="AH589" s="88"/>
      <c r="AI589" s="88"/>
      <c r="AJ589" s="87"/>
    </row>
    <row r="590" spans="2:36" ht="18" customHeight="1" x14ac:dyDescent="0.25"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  <c r="AA590" s="87"/>
      <c r="AB590" s="87"/>
      <c r="AC590" s="87"/>
      <c r="AD590" s="87"/>
      <c r="AE590" s="87"/>
      <c r="AF590" s="87"/>
      <c r="AG590" s="87"/>
      <c r="AH590" s="88"/>
      <c r="AI590" s="88"/>
      <c r="AJ590" s="87"/>
    </row>
    <row r="591" spans="2:36" ht="18" customHeight="1" x14ac:dyDescent="0.25"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  <c r="AA591" s="87"/>
      <c r="AB591" s="87"/>
      <c r="AC591" s="87"/>
      <c r="AD591" s="87"/>
      <c r="AE591" s="87"/>
      <c r="AF591" s="87"/>
      <c r="AG591" s="87"/>
      <c r="AH591" s="88"/>
      <c r="AI591" s="88"/>
      <c r="AJ591" s="87"/>
    </row>
    <row r="592" spans="2:36" ht="18" customHeight="1" x14ac:dyDescent="0.25"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  <c r="AA592" s="87"/>
      <c r="AB592" s="87"/>
      <c r="AC592" s="87"/>
      <c r="AD592" s="87"/>
      <c r="AE592" s="87"/>
      <c r="AF592" s="87"/>
      <c r="AG592" s="87"/>
      <c r="AH592" s="88"/>
      <c r="AI592" s="88"/>
      <c r="AJ592" s="87"/>
    </row>
    <row r="593" spans="2:36" ht="18" customHeight="1" x14ac:dyDescent="0.25"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  <c r="AA593" s="87"/>
      <c r="AB593" s="87"/>
      <c r="AC593" s="87"/>
      <c r="AD593" s="87"/>
      <c r="AE593" s="87"/>
      <c r="AF593" s="87"/>
      <c r="AG593" s="87"/>
      <c r="AH593" s="88"/>
      <c r="AI593" s="88"/>
      <c r="AJ593" s="87"/>
    </row>
    <row r="594" spans="2:36" ht="18" customHeight="1" x14ac:dyDescent="0.25"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  <c r="AA594" s="87"/>
      <c r="AB594" s="87"/>
      <c r="AC594" s="87"/>
      <c r="AD594" s="87"/>
      <c r="AE594" s="87"/>
      <c r="AF594" s="87"/>
      <c r="AG594" s="87"/>
      <c r="AH594" s="88"/>
      <c r="AI594" s="88"/>
      <c r="AJ594" s="87"/>
    </row>
    <row r="595" spans="2:36" ht="18" customHeight="1" x14ac:dyDescent="0.25"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  <c r="AA595" s="87"/>
      <c r="AB595" s="87"/>
      <c r="AC595" s="87"/>
      <c r="AD595" s="87"/>
      <c r="AE595" s="87"/>
      <c r="AF595" s="87"/>
      <c r="AG595" s="87"/>
      <c r="AH595" s="88"/>
      <c r="AI595" s="88"/>
      <c r="AJ595" s="87"/>
    </row>
    <row r="596" spans="2:36" ht="18" customHeight="1" x14ac:dyDescent="0.25"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  <c r="AA596" s="87"/>
      <c r="AB596" s="87"/>
      <c r="AC596" s="87"/>
      <c r="AD596" s="87"/>
      <c r="AE596" s="87"/>
      <c r="AF596" s="87"/>
      <c r="AG596" s="87"/>
      <c r="AH596" s="88"/>
      <c r="AI596" s="88"/>
      <c r="AJ596" s="87"/>
    </row>
    <row r="597" spans="2:36" ht="18" customHeight="1" x14ac:dyDescent="0.25"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  <c r="AA597" s="87"/>
      <c r="AB597" s="87"/>
      <c r="AC597" s="87"/>
      <c r="AD597" s="87"/>
      <c r="AE597" s="87"/>
      <c r="AF597" s="87"/>
      <c r="AG597" s="87"/>
      <c r="AH597" s="88"/>
      <c r="AI597" s="88"/>
      <c r="AJ597" s="87"/>
    </row>
    <row r="598" spans="2:36" ht="18" customHeight="1" x14ac:dyDescent="0.25"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  <c r="AA598" s="87"/>
      <c r="AB598" s="87"/>
      <c r="AC598" s="87"/>
      <c r="AD598" s="87"/>
      <c r="AE598" s="87"/>
      <c r="AF598" s="87"/>
      <c r="AG598" s="87"/>
      <c r="AH598" s="88"/>
      <c r="AI598" s="88"/>
      <c r="AJ598" s="87"/>
    </row>
    <row r="599" spans="2:36" ht="18" customHeight="1" x14ac:dyDescent="0.25"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  <c r="AA599" s="87"/>
      <c r="AB599" s="87"/>
      <c r="AC599" s="87"/>
      <c r="AD599" s="87"/>
      <c r="AE599" s="87"/>
      <c r="AF599" s="87"/>
      <c r="AG599" s="87"/>
      <c r="AH599" s="88"/>
      <c r="AI599" s="88"/>
      <c r="AJ599" s="87"/>
    </row>
    <row r="600" spans="2:36" ht="18" customHeight="1" x14ac:dyDescent="0.25"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  <c r="AA600" s="87"/>
      <c r="AB600" s="87"/>
      <c r="AC600" s="87"/>
      <c r="AD600" s="87"/>
      <c r="AE600" s="87"/>
      <c r="AF600" s="87"/>
      <c r="AG600" s="87"/>
      <c r="AH600" s="88"/>
      <c r="AI600" s="88"/>
      <c r="AJ600" s="87"/>
    </row>
    <row r="601" spans="2:36" ht="18" customHeight="1" x14ac:dyDescent="0.25"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  <c r="AA601" s="87"/>
      <c r="AB601" s="87"/>
      <c r="AC601" s="87"/>
      <c r="AD601" s="87"/>
      <c r="AE601" s="87"/>
      <c r="AF601" s="87"/>
      <c r="AG601" s="87"/>
      <c r="AH601" s="88"/>
      <c r="AI601" s="88"/>
      <c r="AJ601" s="87"/>
    </row>
    <row r="602" spans="2:36" ht="18" customHeight="1" x14ac:dyDescent="0.25"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  <c r="AA602" s="87"/>
      <c r="AB602" s="87"/>
      <c r="AC602" s="87"/>
      <c r="AD602" s="87"/>
      <c r="AE602" s="87"/>
      <c r="AF602" s="87"/>
      <c r="AG602" s="87"/>
      <c r="AH602" s="88"/>
      <c r="AI602" s="88"/>
      <c r="AJ602" s="87"/>
    </row>
    <row r="603" spans="2:36" ht="18" customHeight="1" x14ac:dyDescent="0.25"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  <c r="AA603" s="87"/>
      <c r="AB603" s="87"/>
      <c r="AC603" s="87"/>
      <c r="AD603" s="87"/>
      <c r="AE603" s="87"/>
      <c r="AF603" s="87"/>
      <c r="AG603" s="87"/>
      <c r="AH603" s="88"/>
      <c r="AI603" s="88"/>
      <c r="AJ603" s="87"/>
    </row>
    <row r="604" spans="2:36" ht="18" customHeight="1" x14ac:dyDescent="0.25"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  <c r="AA604" s="87"/>
      <c r="AB604" s="87"/>
      <c r="AC604" s="87"/>
      <c r="AD604" s="87"/>
      <c r="AE604" s="87"/>
      <c r="AF604" s="87"/>
      <c r="AG604" s="87"/>
      <c r="AH604" s="88"/>
      <c r="AI604" s="88"/>
      <c r="AJ604" s="87"/>
    </row>
    <row r="605" spans="2:36" ht="18" customHeight="1" x14ac:dyDescent="0.25"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  <c r="AA605" s="87"/>
      <c r="AB605" s="87"/>
      <c r="AC605" s="87"/>
      <c r="AD605" s="87"/>
      <c r="AE605" s="87"/>
      <c r="AF605" s="87"/>
      <c r="AG605" s="87"/>
      <c r="AH605" s="88"/>
      <c r="AI605" s="88"/>
      <c r="AJ605" s="87"/>
    </row>
    <row r="606" spans="2:36" ht="18" customHeight="1" x14ac:dyDescent="0.25"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  <c r="AA606" s="87"/>
      <c r="AB606" s="87"/>
      <c r="AC606" s="87"/>
      <c r="AD606" s="87"/>
      <c r="AE606" s="87"/>
      <c r="AF606" s="87"/>
      <c r="AG606" s="87"/>
      <c r="AH606" s="88"/>
      <c r="AI606" s="88"/>
      <c r="AJ606" s="87"/>
    </row>
    <row r="607" spans="2:36" ht="18" customHeight="1" x14ac:dyDescent="0.25"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  <c r="AA607" s="87"/>
      <c r="AB607" s="87"/>
      <c r="AC607" s="87"/>
      <c r="AD607" s="87"/>
      <c r="AE607" s="87"/>
      <c r="AF607" s="87"/>
      <c r="AG607" s="87"/>
      <c r="AH607" s="88"/>
      <c r="AI607" s="88"/>
      <c r="AJ607" s="87"/>
    </row>
    <row r="608" spans="2:36" ht="18" customHeight="1" x14ac:dyDescent="0.25"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  <c r="AA608" s="87"/>
      <c r="AB608" s="87"/>
      <c r="AC608" s="87"/>
      <c r="AD608" s="87"/>
      <c r="AE608" s="87"/>
      <c r="AF608" s="87"/>
      <c r="AG608" s="87"/>
      <c r="AH608" s="88"/>
      <c r="AI608" s="88"/>
      <c r="AJ608" s="87"/>
    </row>
    <row r="609" spans="2:36" ht="18" customHeight="1" x14ac:dyDescent="0.25"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  <c r="AA609" s="87"/>
      <c r="AB609" s="87"/>
      <c r="AC609" s="87"/>
      <c r="AD609" s="87"/>
      <c r="AE609" s="87"/>
      <c r="AF609" s="87"/>
      <c r="AG609" s="87"/>
      <c r="AH609" s="88"/>
      <c r="AI609" s="88"/>
      <c r="AJ609" s="87"/>
    </row>
    <row r="610" spans="2:36" ht="18" customHeight="1" x14ac:dyDescent="0.25"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  <c r="AA610" s="87"/>
      <c r="AB610" s="87"/>
      <c r="AC610" s="87"/>
      <c r="AD610" s="87"/>
      <c r="AE610" s="87"/>
      <c r="AF610" s="87"/>
      <c r="AG610" s="87"/>
      <c r="AH610" s="88"/>
      <c r="AI610" s="88"/>
      <c r="AJ610" s="87"/>
    </row>
    <row r="611" spans="2:36" ht="18" customHeight="1" x14ac:dyDescent="0.25"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  <c r="AA611" s="87"/>
      <c r="AB611" s="87"/>
      <c r="AC611" s="87"/>
      <c r="AD611" s="87"/>
      <c r="AE611" s="87"/>
      <c r="AF611" s="87"/>
      <c r="AG611" s="87"/>
      <c r="AH611" s="88"/>
      <c r="AI611" s="88"/>
      <c r="AJ611" s="87"/>
    </row>
    <row r="612" spans="2:36" ht="18" customHeight="1" x14ac:dyDescent="0.25"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  <c r="AA612" s="87"/>
      <c r="AB612" s="87"/>
      <c r="AC612" s="87"/>
      <c r="AD612" s="87"/>
      <c r="AE612" s="87"/>
      <c r="AF612" s="87"/>
      <c r="AG612" s="87"/>
      <c r="AH612" s="88"/>
      <c r="AI612" s="88"/>
      <c r="AJ612" s="87"/>
    </row>
    <row r="613" spans="2:36" ht="18" customHeight="1" x14ac:dyDescent="0.25"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  <c r="AA613" s="87"/>
      <c r="AB613" s="87"/>
      <c r="AC613" s="87"/>
      <c r="AD613" s="87"/>
      <c r="AE613" s="87"/>
      <c r="AF613" s="87"/>
      <c r="AG613" s="87"/>
      <c r="AH613" s="88"/>
      <c r="AI613" s="88"/>
      <c r="AJ613" s="87"/>
    </row>
    <row r="614" spans="2:36" ht="18" customHeight="1" x14ac:dyDescent="0.25"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  <c r="AA614" s="87"/>
      <c r="AB614" s="87"/>
      <c r="AC614" s="87"/>
      <c r="AD614" s="87"/>
      <c r="AE614" s="87"/>
      <c r="AF614" s="87"/>
      <c r="AG614" s="87"/>
      <c r="AH614" s="88"/>
      <c r="AI614" s="88"/>
      <c r="AJ614" s="87"/>
    </row>
    <row r="615" spans="2:36" ht="18" customHeight="1" x14ac:dyDescent="0.25"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  <c r="AA615" s="87"/>
      <c r="AB615" s="87"/>
      <c r="AC615" s="87"/>
      <c r="AD615" s="87"/>
      <c r="AE615" s="87"/>
      <c r="AF615" s="87"/>
      <c r="AG615" s="87"/>
      <c r="AH615" s="88"/>
      <c r="AI615" s="88"/>
      <c r="AJ615" s="87"/>
    </row>
    <row r="616" spans="2:36" ht="18" customHeight="1" x14ac:dyDescent="0.25"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  <c r="AA616" s="87"/>
      <c r="AB616" s="87"/>
      <c r="AC616" s="87"/>
      <c r="AD616" s="87"/>
      <c r="AE616" s="87"/>
      <c r="AF616" s="87"/>
      <c r="AG616" s="87"/>
      <c r="AH616" s="88"/>
      <c r="AI616" s="88"/>
      <c r="AJ616" s="87"/>
    </row>
    <row r="617" spans="2:36" ht="18" customHeight="1" x14ac:dyDescent="0.25"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  <c r="AA617" s="87"/>
      <c r="AB617" s="87"/>
      <c r="AC617" s="87"/>
      <c r="AD617" s="87"/>
      <c r="AE617" s="87"/>
      <c r="AF617" s="87"/>
      <c r="AG617" s="87"/>
      <c r="AH617" s="88"/>
      <c r="AI617" s="88"/>
      <c r="AJ617" s="87"/>
    </row>
    <row r="618" spans="2:36" ht="18" customHeight="1" x14ac:dyDescent="0.25"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  <c r="AA618" s="87"/>
      <c r="AB618" s="87"/>
      <c r="AC618" s="87"/>
      <c r="AD618" s="87"/>
      <c r="AE618" s="87"/>
      <c r="AF618" s="87"/>
      <c r="AG618" s="87"/>
      <c r="AH618" s="88"/>
      <c r="AI618" s="88"/>
      <c r="AJ618" s="87"/>
    </row>
    <row r="619" spans="2:36" ht="18" customHeight="1" x14ac:dyDescent="0.25"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  <c r="AA619" s="87"/>
      <c r="AB619" s="87"/>
      <c r="AC619" s="87"/>
      <c r="AD619" s="87"/>
      <c r="AE619" s="87"/>
      <c r="AF619" s="87"/>
      <c r="AG619" s="87"/>
      <c r="AH619" s="88"/>
      <c r="AI619" s="88"/>
      <c r="AJ619" s="87"/>
    </row>
    <row r="620" spans="2:36" ht="18" customHeight="1" x14ac:dyDescent="0.25"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  <c r="AA620" s="87"/>
      <c r="AB620" s="87"/>
      <c r="AC620" s="87"/>
      <c r="AD620" s="87"/>
      <c r="AE620" s="87"/>
      <c r="AF620" s="87"/>
      <c r="AG620" s="87"/>
      <c r="AH620" s="88"/>
      <c r="AI620" s="88"/>
      <c r="AJ620" s="87"/>
    </row>
    <row r="621" spans="2:36" ht="18" customHeight="1" x14ac:dyDescent="0.25"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  <c r="AA621" s="87"/>
      <c r="AB621" s="87"/>
      <c r="AC621" s="87"/>
      <c r="AD621" s="87"/>
      <c r="AE621" s="87"/>
      <c r="AF621" s="87"/>
      <c r="AG621" s="87"/>
      <c r="AH621" s="88"/>
      <c r="AI621" s="88"/>
      <c r="AJ621" s="87"/>
    </row>
    <row r="622" spans="2:36" ht="18" customHeight="1" x14ac:dyDescent="0.25"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  <c r="AA622" s="87"/>
      <c r="AB622" s="87"/>
      <c r="AC622" s="87"/>
      <c r="AD622" s="87"/>
      <c r="AE622" s="87"/>
      <c r="AF622" s="87"/>
      <c r="AG622" s="87"/>
      <c r="AH622" s="88"/>
      <c r="AI622" s="88"/>
      <c r="AJ622" s="87"/>
    </row>
    <row r="623" spans="2:36" ht="18" customHeight="1" x14ac:dyDescent="0.25"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  <c r="AA623" s="87"/>
      <c r="AB623" s="87"/>
      <c r="AC623" s="87"/>
      <c r="AD623" s="87"/>
      <c r="AE623" s="87"/>
      <c r="AF623" s="87"/>
      <c r="AG623" s="87"/>
      <c r="AH623" s="88"/>
      <c r="AI623" s="88"/>
      <c r="AJ623" s="87"/>
    </row>
    <row r="624" spans="2:36" ht="18" customHeight="1" x14ac:dyDescent="0.25"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  <c r="AA624" s="87"/>
      <c r="AB624" s="87"/>
      <c r="AC624" s="87"/>
      <c r="AD624" s="87"/>
      <c r="AE624" s="87"/>
      <c r="AF624" s="87"/>
      <c r="AG624" s="87"/>
      <c r="AH624" s="88"/>
      <c r="AI624" s="88"/>
      <c r="AJ624" s="87"/>
    </row>
    <row r="625" spans="2:36" ht="18" customHeight="1" x14ac:dyDescent="0.25"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  <c r="AA625" s="87"/>
      <c r="AB625" s="87"/>
      <c r="AC625" s="87"/>
      <c r="AD625" s="87"/>
      <c r="AE625" s="87"/>
      <c r="AF625" s="87"/>
      <c r="AG625" s="87"/>
      <c r="AH625" s="88"/>
      <c r="AI625" s="88"/>
      <c r="AJ625" s="87"/>
    </row>
    <row r="626" spans="2:36" ht="18" customHeight="1" x14ac:dyDescent="0.25"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  <c r="AA626" s="87"/>
      <c r="AB626" s="87"/>
      <c r="AC626" s="87"/>
      <c r="AD626" s="87"/>
      <c r="AE626" s="87"/>
      <c r="AF626" s="87"/>
      <c r="AG626" s="87"/>
      <c r="AH626" s="88"/>
      <c r="AI626" s="88"/>
      <c r="AJ626" s="87"/>
    </row>
    <row r="627" spans="2:36" ht="18" customHeight="1" x14ac:dyDescent="0.25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  <c r="AA627" s="87"/>
      <c r="AB627" s="87"/>
      <c r="AC627" s="87"/>
      <c r="AD627" s="87"/>
      <c r="AE627" s="87"/>
      <c r="AF627" s="87"/>
      <c r="AG627" s="87"/>
      <c r="AH627" s="88"/>
      <c r="AI627" s="88"/>
      <c r="AJ627" s="87"/>
    </row>
    <row r="628" spans="2:36" ht="18" customHeight="1" x14ac:dyDescent="0.25"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  <c r="AA628" s="87"/>
      <c r="AB628" s="87"/>
      <c r="AC628" s="87"/>
      <c r="AD628" s="87"/>
      <c r="AE628" s="87"/>
      <c r="AF628" s="87"/>
      <c r="AG628" s="87"/>
      <c r="AH628" s="88"/>
      <c r="AI628" s="88"/>
      <c r="AJ628" s="87"/>
    </row>
    <row r="629" spans="2:36" ht="18" customHeight="1" x14ac:dyDescent="0.25"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  <c r="AA629" s="87"/>
      <c r="AB629" s="87"/>
      <c r="AC629" s="87"/>
      <c r="AD629" s="87"/>
      <c r="AE629" s="87"/>
      <c r="AF629" s="87"/>
      <c r="AG629" s="87"/>
      <c r="AH629" s="88"/>
      <c r="AI629" s="88"/>
      <c r="AJ629" s="87"/>
    </row>
    <row r="630" spans="2:36" ht="18" customHeight="1" x14ac:dyDescent="0.25"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  <c r="AA630" s="87"/>
      <c r="AB630" s="87"/>
      <c r="AC630" s="87"/>
      <c r="AD630" s="87"/>
      <c r="AE630" s="87"/>
      <c r="AF630" s="87"/>
      <c r="AG630" s="87"/>
      <c r="AH630" s="88"/>
      <c r="AI630" s="88"/>
      <c r="AJ630" s="87"/>
    </row>
    <row r="631" spans="2:36" ht="18" customHeight="1" x14ac:dyDescent="0.25"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  <c r="AA631" s="87"/>
      <c r="AB631" s="87"/>
      <c r="AC631" s="87"/>
      <c r="AD631" s="87"/>
      <c r="AE631" s="87"/>
      <c r="AF631" s="87"/>
      <c r="AG631" s="87"/>
      <c r="AH631" s="88"/>
      <c r="AI631" s="88"/>
      <c r="AJ631" s="87"/>
    </row>
    <row r="632" spans="2:36" ht="18" customHeight="1" x14ac:dyDescent="0.25"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  <c r="AA632" s="87"/>
      <c r="AB632" s="87"/>
      <c r="AC632" s="87"/>
      <c r="AD632" s="87"/>
      <c r="AE632" s="87"/>
      <c r="AF632" s="87"/>
      <c r="AG632" s="87"/>
      <c r="AH632" s="88"/>
      <c r="AI632" s="88"/>
      <c r="AJ632" s="87"/>
    </row>
    <row r="633" spans="2:36" ht="18" customHeight="1" x14ac:dyDescent="0.25"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  <c r="AA633" s="87"/>
      <c r="AB633" s="87"/>
      <c r="AC633" s="87"/>
      <c r="AD633" s="87"/>
      <c r="AE633" s="87"/>
      <c r="AF633" s="87"/>
      <c r="AG633" s="87"/>
      <c r="AH633" s="88"/>
      <c r="AI633" s="88"/>
      <c r="AJ633" s="87"/>
    </row>
    <row r="634" spans="2:36" ht="18" customHeight="1" x14ac:dyDescent="0.25"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  <c r="AA634" s="87"/>
      <c r="AB634" s="87"/>
      <c r="AC634" s="87"/>
      <c r="AD634" s="87"/>
      <c r="AE634" s="87"/>
      <c r="AF634" s="87"/>
      <c r="AG634" s="87"/>
      <c r="AH634" s="88"/>
      <c r="AI634" s="88"/>
      <c r="AJ634" s="87"/>
    </row>
    <row r="635" spans="2:36" ht="18" customHeight="1" x14ac:dyDescent="0.25"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  <c r="AA635" s="87"/>
      <c r="AB635" s="87"/>
      <c r="AC635" s="87"/>
      <c r="AD635" s="87"/>
      <c r="AE635" s="87"/>
      <c r="AF635" s="87"/>
      <c r="AG635" s="87"/>
      <c r="AH635" s="88"/>
      <c r="AI635" s="88"/>
      <c r="AJ635" s="87"/>
    </row>
    <row r="636" spans="2:36" ht="18" customHeight="1" x14ac:dyDescent="0.25"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  <c r="AA636" s="87"/>
      <c r="AB636" s="87"/>
      <c r="AC636" s="87"/>
      <c r="AD636" s="87"/>
      <c r="AE636" s="87"/>
      <c r="AF636" s="87"/>
      <c r="AG636" s="87"/>
      <c r="AH636" s="88"/>
      <c r="AI636" s="88"/>
      <c r="AJ636" s="87"/>
    </row>
    <row r="637" spans="2:36" ht="18" customHeight="1" x14ac:dyDescent="0.25"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  <c r="AA637" s="87"/>
      <c r="AB637" s="87"/>
      <c r="AC637" s="87"/>
      <c r="AD637" s="87"/>
      <c r="AE637" s="87"/>
      <c r="AF637" s="87"/>
      <c r="AG637" s="87"/>
      <c r="AH637" s="88"/>
      <c r="AI637" s="88"/>
      <c r="AJ637" s="87"/>
    </row>
    <row r="638" spans="2:36" ht="18" customHeight="1" x14ac:dyDescent="0.25"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  <c r="AA638" s="87"/>
      <c r="AB638" s="87"/>
      <c r="AC638" s="87"/>
      <c r="AD638" s="87"/>
      <c r="AE638" s="87"/>
      <c r="AF638" s="87"/>
      <c r="AG638" s="87"/>
      <c r="AH638" s="88"/>
      <c r="AI638" s="88"/>
      <c r="AJ638" s="87"/>
    </row>
    <row r="639" spans="2:36" ht="18" customHeight="1" x14ac:dyDescent="0.25"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  <c r="AA639" s="87"/>
      <c r="AB639" s="87"/>
      <c r="AC639" s="87"/>
      <c r="AD639" s="87"/>
      <c r="AE639" s="87"/>
      <c r="AF639" s="87"/>
      <c r="AG639" s="87"/>
      <c r="AH639" s="88"/>
      <c r="AI639" s="88"/>
      <c r="AJ639" s="87"/>
    </row>
    <row r="640" spans="2:36" ht="18" customHeight="1" x14ac:dyDescent="0.25"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  <c r="AA640" s="87"/>
      <c r="AB640" s="87"/>
      <c r="AC640" s="87"/>
      <c r="AD640" s="87"/>
      <c r="AE640" s="87"/>
      <c r="AF640" s="87"/>
      <c r="AG640" s="87"/>
      <c r="AH640" s="88"/>
      <c r="AI640" s="88"/>
      <c r="AJ640" s="87"/>
    </row>
    <row r="641" spans="2:36" ht="18" customHeight="1" x14ac:dyDescent="0.25"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  <c r="AA641" s="87"/>
      <c r="AB641" s="87"/>
      <c r="AC641" s="87"/>
      <c r="AD641" s="87"/>
      <c r="AE641" s="87"/>
      <c r="AF641" s="87"/>
      <c r="AG641" s="87"/>
      <c r="AH641" s="88"/>
      <c r="AI641" s="88"/>
      <c r="AJ641" s="87"/>
    </row>
    <row r="642" spans="2:36" ht="18" customHeight="1" x14ac:dyDescent="0.25"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  <c r="AA642" s="87"/>
      <c r="AB642" s="87"/>
      <c r="AC642" s="87"/>
      <c r="AD642" s="87"/>
      <c r="AE642" s="87"/>
      <c r="AF642" s="87"/>
      <c r="AG642" s="87"/>
      <c r="AH642" s="88"/>
      <c r="AI642" s="88"/>
      <c r="AJ642" s="87"/>
    </row>
    <row r="643" spans="2:36" ht="18" customHeight="1" x14ac:dyDescent="0.25"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  <c r="AA643" s="87"/>
      <c r="AB643" s="87"/>
      <c r="AC643" s="87"/>
      <c r="AD643" s="87"/>
      <c r="AE643" s="87"/>
      <c r="AF643" s="87"/>
      <c r="AG643" s="87"/>
      <c r="AH643" s="88"/>
      <c r="AI643" s="88"/>
      <c r="AJ643" s="87"/>
    </row>
    <row r="644" spans="2:36" ht="18" customHeight="1" x14ac:dyDescent="0.25"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  <c r="AA644" s="87"/>
      <c r="AB644" s="87"/>
      <c r="AC644" s="87"/>
      <c r="AD644" s="87"/>
      <c r="AE644" s="87"/>
      <c r="AF644" s="87"/>
      <c r="AG644" s="87"/>
      <c r="AH644" s="88"/>
      <c r="AI644" s="88"/>
      <c r="AJ644" s="87"/>
    </row>
    <row r="645" spans="2:36" ht="18" customHeight="1" x14ac:dyDescent="0.25"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  <c r="AA645" s="87"/>
      <c r="AB645" s="87"/>
      <c r="AC645" s="87"/>
      <c r="AD645" s="87"/>
      <c r="AE645" s="87"/>
      <c r="AF645" s="87"/>
      <c r="AG645" s="87"/>
      <c r="AH645" s="88"/>
      <c r="AI645" s="88"/>
      <c r="AJ645" s="87"/>
    </row>
    <row r="646" spans="2:36" ht="18" customHeight="1" x14ac:dyDescent="0.25"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  <c r="AA646" s="87"/>
      <c r="AB646" s="87"/>
      <c r="AC646" s="87"/>
      <c r="AD646" s="87"/>
      <c r="AE646" s="87"/>
      <c r="AF646" s="87"/>
      <c r="AG646" s="87"/>
      <c r="AH646" s="88"/>
      <c r="AI646" s="88"/>
      <c r="AJ646" s="87"/>
    </row>
    <row r="647" spans="2:36" ht="18" customHeight="1" x14ac:dyDescent="0.25"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  <c r="AA647" s="87"/>
      <c r="AB647" s="87"/>
      <c r="AC647" s="87"/>
      <c r="AD647" s="87"/>
      <c r="AE647" s="87"/>
      <c r="AF647" s="87"/>
      <c r="AG647" s="87"/>
      <c r="AH647" s="88"/>
      <c r="AI647" s="88"/>
      <c r="AJ647" s="87"/>
    </row>
    <row r="648" spans="2:36" ht="18" customHeight="1" x14ac:dyDescent="0.25"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  <c r="AA648" s="87"/>
      <c r="AB648" s="87"/>
      <c r="AC648" s="87"/>
      <c r="AD648" s="87"/>
      <c r="AE648" s="87"/>
      <c r="AF648" s="87"/>
      <c r="AG648" s="87"/>
      <c r="AH648" s="88"/>
      <c r="AI648" s="88"/>
      <c r="AJ648" s="87"/>
    </row>
    <row r="649" spans="2:36" ht="18" customHeight="1" x14ac:dyDescent="0.25"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  <c r="AA649" s="87"/>
      <c r="AB649" s="87"/>
      <c r="AC649" s="87"/>
      <c r="AD649" s="87"/>
      <c r="AE649" s="87"/>
      <c r="AF649" s="87"/>
      <c r="AG649" s="87"/>
      <c r="AH649" s="88"/>
      <c r="AI649" s="88"/>
      <c r="AJ649" s="87"/>
    </row>
    <row r="650" spans="2:36" ht="18" customHeight="1" x14ac:dyDescent="0.25"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  <c r="AA650" s="87"/>
      <c r="AB650" s="87"/>
      <c r="AC650" s="87"/>
      <c r="AD650" s="87"/>
      <c r="AE650" s="87"/>
      <c r="AF650" s="87"/>
      <c r="AG650" s="87"/>
      <c r="AH650" s="88"/>
      <c r="AI650" s="88"/>
      <c r="AJ650" s="87"/>
    </row>
    <row r="651" spans="2:36" ht="18" customHeight="1" x14ac:dyDescent="0.25"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  <c r="AA651" s="87"/>
      <c r="AB651" s="87"/>
      <c r="AC651" s="87"/>
      <c r="AD651" s="87"/>
      <c r="AE651" s="87"/>
      <c r="AF651" s="87"/>
      <c r="AG651" s="87"/>
      <c r="AH651" s="88"/>
      <c r="AI651" s="88"/>
      <c r="AJ651" s="87"/>
    </row>
    <row r="652" spans="2:36" ht="18" customHeight="1" x14ac:dyDescent="0.25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  <c r="AA652" s="87"/>
      <c r="AB652" s="87"/>
      <c r="AC652" s="87"/>
      <c r="AD652" s="87"/>
      <c r="AE652" s="87"/>
      <c r="AF652" s="87"/>
      <c r="AG652" s="87"/>
      <c r="AH652" s="88"/>
      <c r="AI652" s="88"/>
      <c r="AJ652" s="87"/>
    </row>
    <row r="653" spans="2:36" ht="18" customHeight="1" x14ac:dyDescent="0.25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  <c r="AA653" s="87"/>
      <c r="AB653" s="87"/>
      <c r="AC653" s="87"/>
      <c r="AD653" s="87"/>
      <c r="AE653" s="87"/>
      <c r="AF653" s="87"/>
      <c r="AG653" s="87"/>
      <c r="AH653" s="88"/>
      <c r="AI653" s="88"/>
      <c r="AJ653" s="87"/>
    </row>
    <row r="654" spans="2:36" ht="18" customHeight="1" x14ac:dyDescent="0.25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  <c r="AA654" s="87"/>
      <c r="AB654" s="87"/>
      <c r="AC654" s="87"/>
      <c r="AD654" s="87"/>
      <c r="AE654" s="87"/>
      <c r="AF654" s="87"/>
      <c r="AG654" s="87"/>
      <c r="AH654" s="88"/>
      <c r="AI654" s="88"/>
      <c r="AJ654" s="87"/>
    </row>
    <row r="655" spans="2:36" ht="18" customHeight="1" x14ac:dyDescent="0.25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  <c r="AA655" s="87"/>
      <c r="AB655" s="87"/>
      <c r="AC655" s="87"/>
      <c r="AD655" s="87"/>
      <c r="AE655" s="87"/>
      <c r="AF655" s="87"/>
      <c r="AG655" s="87"/>
      <c r="AH655" s="88"/>
      <c r="AI655" s="88"/>
      <c r="AJ655" s="87"/>
    </row>
    <row r="656" spans="2:36" ht="18" customHeight="1" x14ac:dyDescent="0.25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  <c r="AA656" s="87"/>
      <c r="AB656" s="87"/>
      <c r="AC656" s="87"/>
      <c r="AD656" s="87"/>
      <c r="AE656" s="87"/>
      <c r="AF656" s="87"/>
      <c r="AG656" s="87"/>
      <c r="AH656" s="88"/>
      <c r="AI656" s="88"/>
      <c r="AJ656" s="87"/>
    </row>
    <row r="657" spans="2:36" ht="18" customHeight="1" x14ac:dyDescent="0.25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  <c r="AA657" s="87"/>
      <c r="AB657" s="87"/>
      <c r="AC657" s="87"/>
      <c r="AD657" s="87"/>
      <c r="AE657" s="87"/>
      <c r="AF657" s="87"/>
      <c r="AG657" s="87"/>
      <c r="AH657" s="88"/>
      <c r="AI657" s="88"/>
      <c r="AJ657" s="87"/>
    </row>
    <row r="658" spans="2:36" ht="18" customHeight="1" x14ac:dyDescent="0.25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  <c r="AA658" s="87"/>
      <c r="AB658" s="87"/>
      <c r="AC658" s="87"/>
      <c r="AD658" s="87"/>
      <c r="AE658" s="87"/>
      <c r="AF658" s="87"/>
      <c r="AG658" s="87"/>
      <c r="AH658" s="88"/>
      <c r="AI658" s="88"/>
      <c r="AJ658" s="87"/>
    </row>
    <row r="659" spans="2:36" ht="18" customHeight="1" x14ac:dyDescent="0.25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  <c r="AA659" s="87"/>
      <c r="AB659" s="87"/>
      <c r="AC659" s="87"/>
      <c r="AD659" s="87"/>
      <c r="AE659" s="87"/>
      <c r="AF659" s="87"/>
      <c r="AG659" s="87"/>
      <c r="AH659" s="88"/>
      <c r="AI659" s="88"/>
      <c r="AJ659" s="87"/>
    </row>
    <row r="660" spans="2:36" ht="18" customHeight="1" x14ac:dyDescent="0.25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  <c r="AA660" s="87"/>
      <c r="AB660" s="87"/>
      <c r="AC660" s="87"/>
      <c r="AD660" s="87"/>
      <c r="AE660" s="87"/>
      <c r="AF660" s="87"/>
      <c r="AG660" s="87"/>
      <c r="AH660" s="88"/>
      <c r="AI660" s="88"/>
      <c r="AJ660" s="87"/>
    </row>
    <row r="661" spans="2:36" ht="18" customHeight="1" x14ac:dyDescent="0.25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  <c r="AA661" s="87"/>
      <c r="AB661" s="87"/>
      <c r="AC661" s="87"/>
      <c r="AD661" s="87"/>
      <c r="AE661" s="87"/>
      <c r="AF661" s="87"/>
      <c r="AG661" s="87"/>
      <c r="AH661" s="88"/>
      <c r="AI661" s="88"/>
      <c r="AJ661" s="87"/>
    </row>
    <row r="662" spans="2:36" ht="18" customHeight="1" x14ac:dyDescent="0.25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  <c r="AA662" s="87"/>
      <c r="AB662" s="87"/>
      <c r="AC662" s="87"/>
      <c r="AD662" s="87"/>
      <c r="AE662" s="87"/>
      <c r="AF662" s="87"/>
      <c r="AG662" s="87"/>
      <c r="AH662" s="88"/>
      <c r="AI662" s="88"/>
      <c r="AJ662" s="87"/>
    </row>
    <row r="663" spans="2:36" ht="18" customHeight="1" x14ac:dyDescent="0.25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  <c r="AA663" s="87"/>
      <c r="AB663" s="87"/>
      <c r="AC663" s="87"/>
      <c r="AD663" s="87"/>
      <c r="AE663" s="87"/>
      <c r="AF663" s="87"/>
      <c r="AG663" s="87"/>
      <c r="AH663" s="88"/>
      <c r="AI663" s="88"/>
      <c r="AJ663" s="87"/>
    </row>
    <row r="664" spans="2:36" ht="18" customHeight="1" x14ac:dyDescent="0.25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  <c r="AA664" s="87"/>
      <c r="AB664" s="87"/>
      <c r="AC664" s="87"/>
      <c r="AD664" s="87"/>
      <c r="AE664" s="87"/>
      <c r="AF664" s="87"/>
      <c r="AG664" s="87"/>
      <c r="AH664" s="88"/>
      <c r="AI664" s="88"/>
      <c r="AJ664" s="87"/>
    </row>
    <row r="665" spans="2:36" ht="18" customHeight="1" x14ac:dyDescent="0.25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  <c r="AA665" s="87"/>
      <c r="AB665" s="87"/>
      <c r="AC665" s="87"/>
      <c r="AD665" s="87"/>
      <c r="AE665" s="87"/>
      <c r="AF665" s="87"/>
      <c r="AG665" s="87"/>
      <c r="AH665" s="88"/>
      <c r="AI665" s="88"/>
      <c r="AJ665" s="87"/>
    </row>
    <row r="666" spans="2:36" ht="18" customHeight="1" x14ac:dyDescent="0.25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  <c r="AA666" s="87"/>
      <c r="AB666" s="87"/>
      <c r="AC666" s="87"/>
      <c r="AD666" s="87"/>
      <c r="AE666" s="87"/>
      <c r="AF666" s="87"/>
      <c r="AG666" s="87"/>
      <c r="AH666" s="88"/>
      <c r="AI666" s="88"/>
      <c r="AJ666" s="87"/>
    </row>
    <row r="667" spans="2:36" ht="18" customHeight="1" x14ac:dyDescent="0.25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  <c r="AA667" s="87"/>
      <c r="AB667" s="87"/>
      <c r="AC667" s="87"/>
      <c r="AD667" s="87"/>
      <c r="AE667" s="87"/>
      <c r="AF667" s="87"/>
      <c r="AG667" s="87"/>
      <c r="AH667" s="88"/>
      <c r="AI667" s="88"/>
      <c r="AJ667" s="87"/>
    </row>
    <row r="668" spans="2:36" ht="18" customHeight="1" x14ac:dyDescent="0.25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  <c r="AA668" s="87"/>
      <c r="AB668" s="87"/>
      <c r="AC668" s="87"/>
      <c r="AD668" s="87"/>
      <c r="AE668" s="87"/>
      <c r="AF668" s="87"/>
      <c r="AG668" s="87"/>
      <c r="AH668" s="88"/>
      <c r="AI668" s="88"/>
      <c r="AJ668" s="87"/>
    </row>
    <row r="669" spans="2:36" ht="18" customHeight="1" x14ac:dyDescent="0.25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  <c r="AA669" s="87"/>
      <c r="AB669" s="87"/>
      <c r="AC669" s="87"/>
      <c r="AD669" s="87"/>
      <c r="AE669" s="87"/>
      <c r="AF669" s="87"/>
      <c r="AG669" s="87"/>
      <c r="AH669" s="88"/>
      <c r="AI669" s="88"/>
      <c r="AJ669" s="87"/>
    </row>
    <row r="670" spans="2:36" ht="18" customHeight="1" x14ac:dyDescent="0.25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  <c r="AA670" s="87"/>
      <c r="AB670" s="87"/>
      <c r="AC670" s="87"/>
      <c r="AD670" s="87"/>
      <c r="AE670" s="87"/>
      <c r="AF670" s="87"/>
      <c r="AG670" s="87"/>
      <c r="AH670" s="88"/>
      <c r="AI670" s="88"/>
      <c r="AJ670" s="87"/>
    </row>
    <row r="671" spans="2:36" ht="18" customHeight="1" x14ac:dyDescent="0.25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  <c r="AA671" s="87"/>
      <c r="AB671" s="87"/>
      <c r="AC671" s="87"/>
      <c r="AD671" s="87"/>
      <c r="AE671" s="87"/>
      <c r="AF671" s="87"/>
      <c r="AG671" s="87"/>
      <c r="AH671" s="88"/>
      <c r="AI671" s="88"/>
      <c r="AJ671" s="87"/>
    </row>
    <row r="672" spans="2:36" ht="18" customHeight="1" x14ac:dyDescent="0.25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  <c r="AA672" s="87"/>
      <c r="AB672" s="87"/>
      <c r="AC672" s="87"/>
      <c r="AD672" s="87"/>
      <c r="AE672" s="87"/>
      <c r="AF672" s="87"/>
      <c r="AG672" s="87"/>
      <c r="AH672" s="88"/>
      <c r="AI672" s="88"/>
      <c r="AJ672" s="87"/>
    </row>
    <row r="673" spans="2:36" ht="18" customHeight="1" x14ac:dyDescent="0.25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  <c r="AA673" s="87"/>
      <c r="AB673" s="87"/>
      <c r="AC673" s="87"/>
      <c r="AD673" s="87"/>
      <c r="AE673" s="87"/>
      <c r="AF673" s="87"/>
      <c r="AG673" s="87"/>
      <c r="AH673" s="88"/>
      <c r="AI673" s="88"/>
      <c r="AJ673" s="87"/>
    </row>
    <row r="674" spans="2:36" ht="18" customHeight="1" x14ac:dyDescent="0.25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  <c r="AA674" s="87"/>
      <c r="AB674" s="87"/>
      <c r="AC674" s="87"/>
      <c r="AD674" s="87"/>
      <c r="AE674" s="87"/>
      <c r="AF674" s="87"/>
      <c r="AG674" s="87"/>
      <c r="AH674" s="88"/>
      <c r="AI674" s="88"/>
      <c r="AJ674" s="87"/>
    </row>
    <row r="675" spans="2:36" ht="18" customHeight="1" x14ac:dyDescent="0.25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  <c r="AA675" s="87"/>
      <c r="AB675" s="87"/>
      <c r="AC675" s="87"/>
      <c r="AD675" s="87"/>
      <c r="AE675" s="87"/>
      <c r="AF675" s="87"/>
      <c r="AG675" s="87"/>
      <c r="AH675" s="88"/>
      <c r="AI675" s="88"/>
      <c r="AJ675" s="87"/>
    </row>
    <row r="676" spans="2:36" ht="18" customHeight="1" x14ac:dyDescent="0.25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  <c r="AA676" s="87"/>
      <c r="AB676" s="87"/>
      <c r="AC676" s="87"/>
      <c r="AD676" s="87"/>
      <c r="AE676" s="87"/>
      <c r="AF676" s="87"/>
      <c r="AG676" s="87"/>
      <c r="AH676" s="88"/>
      <c r="AI676" s="88"/>
      <c r="AJ676" s="87"/>
    </row>
    <row r="677" spans="2:36" ht="18" customHeight="1" x14ac:dyDescent="0.25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  <c r="AA677" s="87"/>
      <c r="AB677" s="87"/>
      <c r="AC677" s="87"/>
      <c r="AD677" s="87"/>
      <c r="AE677" s="87"/>
      <c r="AF677" s="87"/>
      <c r="AG677" s="87"/>
      <c r="AH677" s="88"/>
      <c r="AI677" s="88"/>
      <c r="AJ677" s="87"/>
    </row>
    <row r="678" spans="2:36" ht="18" customHeight="1" x14ac:dyDescent="0.25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  <c r="AA678" s="87"/>
      <c r="AB678" s="87"/>
      <c r="AC678" s="87"/>
      <c r="AD678" s="87"/>
      <c r="AE678" s="87"/>
      <c r="AF678" s="87"/>
      <c r="AG678" s="87"/>
      <c r="AH678" s="88"/>
      <c r="AI678" s="88"/>
      <c r="AJ678" s="87"/>
    </row>
    <row r="679" spans="2:36" ht="18" customHeight="1" x14ac:dyDescent="0.25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  <c r="AA679" s="87"/>
      <c r="AB679" s="87"/>
      <c r="AC679" s="87"/>
      <c r="AD679" s="87"/>
      <c r="AE679" s="87"/>
      <c r="AF679" s="87"/>
      <c r="AG679" s="87"/>
      <c r="AH679" s="88"/>
      <c r="AI679" s="88"/>
      <c r="AJ679" s="87"/>
    </row>
    <row r="680" spans="2:36" ht="18" customHeight="1" x14ac:dyDescent="0.25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  <c r="AA680" s="87"/>
      <c r="AB680" s="87"/>
      <c r="AC680" s="87"/>
      <c r="AD680" s="87"/>
      <c r="AE680" s="87"/>
      <c r="AF680" s="87"/>
      <c r="AG680" s="87"/>
      <c r="AH680" s="88"/>
      <c r="AI680" s="88"/>
      <c r="AJ680" s="87"/>
    </row>
    <row r="681" spans="2:36" ht="18" customHeight="1" x14ac:dyDescent="0.25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  <c r="AA681" s="87"/>
      <c r="AB681" s="87"/>
      <c r="AC681" s="87"/>
      <c r="AD681" s="87"/>
      <c r="AE681" s="87"/>
      <c r="AF681" s="87"/>
      <c r="AG681" s="87"/>
      <c r="AH681" s="88"/>
      <c r="AI681" s="88"/>
      <c r="AJ681" s="87"/>
    </row>
    <row r="682" spans="2:36" ht="18" customHeight="1" x14ac:dyDescent="0.25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  <c r="AA682" s="87"/>
      <c r="AB682" s="87"/>
      <c r="AC682" s="87"/>
      <c r="AD682" s="87"/>
      <c r="AE682" s="87"/>
      <c r="AF682" s="87"/>
      <c r="AG682" s="87"/>
      <c r="AH682" s="88"/>
      <c r="AI682" s="88"/>
      <c r="AJ682" s="87"/>
    </row>
    <row r="683" spans="2:36" ht="18" customHeight="1" x14ac:dyDescent="0.25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  <c r="AA683" s="87"/>
      <c r="AB683" s="87"/>
      <c r="AC683" s="87"/>
      <c r="AD683" s="87"/>
      <c r="AE683" s="87"/>
      <c r="AF683" s="87"/>
      <c r="AG683" s="87"/>
      <c r="AH683" s="88"/>
      <c r="AI683" s="88"/>
      <c r="AJ683" s="87"/>
    </row>
    <row r="684" spans="2:36" ht="18" customHeight="1" x14ac:dyDescent="0.25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  <c r="AA684" s="87"/>
      <c r="AB684" s="87"/>
      <c r="AC684" s="87"/>
      <c r="AD684" s="87"/>
      <c r="AE684" s="87"/>
      <c r="AF684" s="87"/>
      <c r="AG684" s="87"/>
      <c r="AH684" s="88"/>
      <c r="AI684" s="88"/>
      <c r="AJ684" s="87"/>
    </row>
    <row r="685" spans="2:36" ht="18" customHeight="1" x14ac:dyDescent="0.25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  <c r="AA685" s="87"/>
      <c r="AB685" s="87"/>
      <c r="AC685" s="87"/>
      <c r="AD685" s="87"/>
      <c r="AE685" s="87"/>
      <c r="AF685" s="87"/>
      <c r="AG685" s="87"/>
      <c r="AH685" s="88"/>
      <c r="AI685" s="88"/>
      <c r="AJ685" s="87"/>
    </row>
    <row r="686" spans="2:36" ht="18" customHeight="1" x14ac:dyDescent="0.25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  <c r="AA686" s="87"/>
      <c r="AB686" s="87"/>
      <c r="AC686" s="87"/>
      <c r="AD686" s="87"/>
      <c r="AE686" s="87"/>
      <c r="AF686" s="87"/>
      <c r="AG686" s="87"/>
      <c r="AH686" s="88"/>
      <c r="AI686" s="88"/>
      <c r="AJ686" s="87"/>
    </row>
    <row r="687" spans="2:36" ht="18" customHeight="1" x14ac:dyDescent="0.25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  <c r="AA687" s="87"/>
      <c r="AB687" s="87"/>
      <c r="AC687" s="87"/>
      <c r="AD687" s="87"/>
      <c r="AE687" s="87"/>
      <c r="AF687" s="87"/>
      <c r="AG687" s="87"/>
      <c r="AH687" s="88"/>
      <c r="AI687" s="88"/>
      <c r="AJ687" s="87"/>
    </row>
    <row r="688" spans="2:36" ht="18" customHeight="1" x14ac:dyDescent="0.25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  <c r="AA688" s="87"/>
      <c r="AB688" s="87"/>
      <c r="AC688" s="87"/>
      <c r="AD688" s="87"/>
      <c r="AE688" s="87"/>
      <c r="AF688" s="87"/>
      <c r="AG688" s="87"/>
      <c r="AH688" s="88"/>
      <c r="AI688" s="88"/>
      <c r="AJ688" s="87"/>
    </row>
    <row r="689" spans="2:36" ht="18" customHeight="1" x14ac:dyDescent="0.25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  <c r="AA689" s="87"/>
      <c r="AB689" s="87"/>
      <c r="AC689" s="87"/>
      <c r="AD689" s="87"/>
      <c r="AE689" s="87"/>
      <c r="AF689" s="87"/>
      <c r="AG689" s="87"/>
      <c r="AH689" s="88"/>
      <c r="AI689" s="88"/>
      <c r="AJ689" s="87"/>
    </row>
    <row r="690" spans="2:36" ht="18" customHeight="1" x14ac:dyDescent="0.25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  <c r="AA690" s="87"/>
      <c r="AB690" s="87"/>
      <c r="AC690" s="87"/>
      <c r="AD690" s="87"/>
      <c r="AE690" s="87"/>
      <c r="AF690" s="87"/>
      <c r="AG690" s="87"/>
      <c r="AH690" s="88"/>
      <c r="AI690" s="88"/>
      <c r="AJ690" s="87"/>
    </row>
    <row r="691" spans="2:36" ht="18" customHeight="1" x14ac:dyDescent="0.25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  <c r="AA691" s="87"/>
      <c r="AB691" s="87"/>
      <c r="AC691" s="87"/>
      <c r="AD691" s="87"/>
      <c r="AE691" s="87"/>
      <c r="AF691" s="87"/>
      <c r="AG691" s="87"/>
      <c r="AH691" s="88"/>
      <c r="AI691" s="88"/>
      <c r="AJ691" s="87"/>
    </row>
    <row r="692" spans="2:36" ht="18" customHeight="1" x14ac:dyDescent="0.25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  <c r="AA692" s="87"/>
      <c r="AB692" s="87"/>
      <c r="AC692" s="87"/>
      <c r="AD692" s="87"/>
      <c r="AE692" s="87"/>
      <c r="AF692" s="87"/>
      <c r="AG692" s="87"/>
      <c r="AH692" s="88"/>
      <c r="AI692" s="88"/>
      <c r="AJ692" s="87"/>
    </row>
    <row r="693" spans="2:36" ht="18" customHeight="1" x14ac:dyDescent="0.25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  <c r="AA693" s="87"/>
      <c r="AB693" s="87"/>
      <c r="AC693" s="87"/>
      <c r="AD693" s="87"/>
      <c r="AE693" s="87"/>
      <c r="AF693" s="87"/>
      <c r="AG693" s="87"/>
      <c r="AH693" s="88"/>
      <c r="AI693" s="88"/>
      <c r="AJ693" s="87"/>
    </row>
    <row r="694" spans="2:36" ht="18" customHeight="1" x14ac:dyDescent="0.25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  <c r="AA694" s="87"/>
      <c r="AB694" s="87"/>
      <c r="AC694" s="87"/>
      <c r="AD694" s="87"/>
      <c r="AE694" s="87"/>
      <c r="AF694" s="87"/>
      <c r="AG694" s="87"/>
      <c r="AH694" s="88"/>
      <c r="AI694" s="88"/>
      <c r="AJ694" s="87"/>
    </row>
    <row r="695" spans="2:36" ht="18" customHeight="1" x14ac:dyDescent="0.25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  <c r="AA695" s="87"/>
      <c r="AB695" s="87"/>
      <c r="AC695" s="87"/>
      <c r="AD695" s="87"/>
      <c r="AE695" s="87"/>
      <c r="AF695" s="87"/>
      <c r="AG695" s="87"/>
      <c r="AH695" s="88"/>
      <c r="AI695" s="88"/>
      <c r="AJ695" s="87"/>
    </row>
    <row r="696" spans="2:36" ht="18" customHeight="1" x14ac:dyDescent="0.25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  <c r="AA696" s="87"/>
      <c r="AB696" s="87"/>
      <c r="AC696" s="87"/>
      <c r="AD696" s="87"/>
      <c r="AE696" s="87"/>
      <c r="AF696" s="87"/>
      <c r="AG696" s="87"/>
      <c r="AH696" s="88"/>
      <c r="AI696" s="88"/>
      <c r="AJ696" s="87"/>
    </row>
    <row r="697" spans="2:36" ht="18" customHeight="1" x14ac:dyDescent="0.25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  <c r="AA697" s="87"/>
      <c r="AB697" s="87"/>
      <c r="AC697" s="87"/>
      <c r="AD697" s="87"/>
      <c r="AE697" s="87"/>
      <c r="AF697" s="87"/>
      <c r="AG697" s="87"/>
      <c r="AH697" s="88"/>
      <c r="AI697" s="88"/>
      <c r="AJ697" s="87"/>
    </row>
    <row r="698" spans="2:36" ht="18" customHeight="1" x14ac:dyDescent="0.25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  <c r="AA698" s="87"/>
      <c r="AB698" s="87"/>
      <c r="AC698" s="87"/>
      <c r="AD698" s="87"/>
      <c r="AE698" s="87"/>
      <c r="AF698" s="87"/>
      <c r="AG698" s="87"/>
      <c r="AH698" s="88"/>
      <c r="AI698" s="88"/>
      <c r="AJ698" s="87"/>
    </row>
    <row r="699" spans="2:36" ht="18" customHeight="1" x14ac:dyDescent="0.25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  <c r="AA699" s="87"/>
      <c r="AB699" s="87"/>
      <c r="AC699" s="87"/>
      <c r="AD699" s="87"/>
      <c r="AE699" s="87"/>
      <c r="AF699" s="87"/>
      <c r="AG699" s="87"/>
      <c r="AH699" s="88"/>
      <c r="AI699" s="88"/>
      <c r="AJ699" s="87"/>
    </row>
    <row r="700" spans="2:36" ht="18" customHeight="1" x14ac:dyDescent="0.25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  <c r="AA700" s="87"/>
      <c r="AB700" s="87"/>
      <c r="AC700" s="87"/>
      <c r="AD700" s="87"/>
      <c r="AE700" s="87"/>
      <c r="AF700" s="87"/>
      <c r="AG700" s="87"/>
      <c r="AH700" s="88"/>
      <c r="AI700" s="88"/>
      <c r="AJ700" s="87"/>
    </row>
    <row r="701" spans="2:36" ht="18" customHeight="1" x14ac:dyDescent="0.25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  <c r="AA701" s="87"/>
      <c r="AB701" s="87"/>
      <c r="AC701" s="87"/>
      <c r="AD701" s="87"/>
      <c r="AE701" s="87"/>
      <c r="AF701" s="87"/>
      <c r="AG701" s="87"/>
      <c r="AH701" s="88"/>
      <c r="AI701" s="88"/>
      <c r="AJ701" s="87"/>
    </row>
    <row r="702" spans="2:36" ht="18" customHeight="1" x14ac:dyDescent="0.25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  <c r="AA702" s="87"/>
      <c r="AB702" s="87"/>
      <c r="AC702" s="87"/>
      <c r="AD702" s="87"/>
      <c r="AE702" s="87"/>
      <c r="AF702" s="87"/>
      <c r="AG702" s="87"/>
      <c r="AH702" s="88"/>
      <c r="AI702" s="88"/>
      <c r="AJ702" s="87"/>
    </row>
    <row r="703" spans="2:36" ht="18" customHeight="1" x14ac:dyDescent="0.25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  <c r="AA703" s="87"/>
      <c r="AB703" s="87"/>
      <c r="AC703" s="87"/>
      <c r="AD703" s="87"/>
      <c r="AE703" s="87"/>
      <c r="AF703" s="87"/>
      <c r="AG703" s="87"/>
      <c r="AH703" s="88"/>
      <c r="AI703" s="88"/>
      <c r="AJ703" s="87"/>
    </row>
    <row r="704" spans="2:36" ht="18" customHeight="1" x14ac:dyDescent="0.25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  <c r="AA704" s="87"/>
      <c r="AB704" s="87"/>
      <c r="AC704" s="87"/>
      <c r="AD704" s="87"/>
      <c r="AE704" s="87"/>
      <c r="AF704" s="87"/>
      <c r="AG704" s="87"/>
      <c r="AH704" s="88"/>
      <c r="AI704" s="88"/>
      <c r="AJ704" s="87"/>
    </row>
    <row r="705" spans="2:36" ht="18" customHeight="1" x14ac:dyDescent="0.25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  <c r="AA705" s="87"/>
      <c r="AB705" s="87"/>
      <c r="AC705" s="87"/>
      <c r="AD705" s="87"/>
      <c r="AE705" s="87"/>
      <c r="AF705" s="87"/>
      <c r="AG705" s="87"/>
      <c r="AH705" s="88"/>
      <c r="AI705" s="88"/>
      <c r="AJ705" s="87"/>
    </row>
    <row r="706" spans="2:36" ht="18" customHeight="1" x14ac:dyDescent="0.25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  <c r="AA706" s="87"/>
      <c r="AB706" s="87"/>
      <c r="AC706" s="87"/>
      <c r="AD706" s="87"/>
      <c r="AE706" s="87"/>
      <c r="AF706" s="87"/>
      <c r="AG706" s="87"/>
      <c r="AH706" s="88"/>
      <c r="AI706" s="88"/>
      <c r="AJ706" s="87"/>
    </row>
    <row r="707" spans="2:36" ht="18" customHeight="1" x14ac:dyDescent="0.25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  <c r="AA707" s="87"/>
      <c r="AB707" s="87"/>
      <c r="AC707" s="87"/>
      <c r="AD707" s="87"/>
      <c r="AE707" s="87"/>
      <c r="AF707" s="87"/>
      <c r="AG707" s="87"/>
      <c r="AH707" s="88"/>
      <c r="AI707" s="88"/>
      <c r="AJ707" s="87"/>
    </row>
    <row r="708" spans="2:36" ht="18" customHeight="1" x14ac:dyDescent="0.25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  <c r="AA708" s="87"/>
      <c r="AB708" s="87"/>
      <c r="AC708" s="87"/>
      <c r="AD708" s="87"/>
      <c r="AE708" s="87"/>
      <c r="AF708" s="87"/>
      <c r="AG708" s="87"/>
      <c r="AH708" s="88"/>
      <c r="AI708" s="88"/>
      <c r="AJ708" s="87"/>
    </row>
    <row r="709" spans="2:36" ht="18" customHeight="1" x14ac:dyDescent="0.25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  <c r="AA709" s="87"/>
      <c r="AB709" s="87"/>
      <c r="AC709" s="87"/>
      <c r="AD709" s="87"/>
      <c r="AE709" s="87"/>
      <c r="AF709" s="87"/>
      <c r="AG709" s="87"/>
      <c r="AH709" s="88"/>
      <c r="AI709" s="88"/>
      <c r="AJ709" s="87"/>
    </row>
    <row r="710" spans="2:36" ht="18" customHeight="1" x14ac:dyDescent="0.25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  <c r="AA710" s="87"/>
      <c r="AB710" s="87"/>
      <c r="AC710" s="87"/>
      <c r="AD710" s="87"/>
      <c r="AE710" s="87"/>
      <c r="AF710" s="87"/>
      <c r="AG710" s="87"/>
      <c r="AH710" s="88"/>
      <c r="AI710" s="88"/>
      <c r="AJ710" s="87"/>
    </row>
    <row r="711" spans="2:36" ht="18" customHeight="1" x14ac:dyDescent="0.25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  <c r="AA711" s="87"/>
      <c r="AB711" s="87"/>
      <c r="AC711" s="87"/>
      <c r="AD711" s="87"/>
      <c r="AE711" s="87"/>
      <c r="AF711" s="87"/>
      <c r="AG711" s="87"/>
      <c r="AH711" s="88"/>
      <c r="AI711" s="88"/>
      <c r="AJ711" s="87"/>
    </row>
    <row r="712" spans="2:36" ht="18" customHeight="1" x14ac:dyDescent="0.25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  <c r="AA712" s="87"/>
      <c r="AB712" s="87"/>
      <c r="AC712" s="87"/>
      <c r="AD712" s="87"/>
      <c r="AE712" s="87"/>
      <c r="AF712" s="87"/>
      <c r="AG712" s="87"/>
      <c r="AH712" s="88"/>
      <c r="AI712" s="88"/>
      <c r="AJ712" s="87"/>
    </row>
    <row r="713" spans="2:36" ht="18" customHeight="1" x14ac:dyDescent="0.25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  <c r="AA713" s="87"/>
      <c r="AB713" s="87"/>
      <c r="AC713" s="87"/>
      <c r="AD713" s="87"/>
      <c r="AE713" s="87"/>
      <c r="AF713" s="87"/>
      <c r="AG713" s="87"/>
      <c r="AH713" s="88"/>
      <c r="AI713" s="88"/>
      <c r="AJ713" s="87"/>
    </row>
    <row r="714" spans="2:36" ht="18" customHeight="1" x14ac:dyDescent="0.25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  <c r="AA714" s="87"/>
      <c r="AB714" s="87"/>
      <c r="AC714" s="87"/>
      <c r="AD714" s="87"/>
      <c r="AE714" s="87"/>
      <c r="AF714" s="87"/>
      <c r="AG714" s="87"/>
      <c r="AH714" s="88"/>
      <c r="AI714" s="88"/>
      <c r="AJ714" s="87"/>
    </row>
    <row r="715" spans="2:36" ht="18" customHeight="1" x14ac:dyDescent="0.25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  <c r="AA715" s="87"/>
      <c r="AB715" s="87"/>
      <c r="AC715" s="87"/>
      <c r="AD715" s="87"/>
      <c r="AE715" s="87"/>
      <c r="AF715" s="87"/>
      <c r="AG715" s="87"/>
      <c r="AH715" s="88"/>
      <c r="AI715" s="88"/>
      <c r="AJ715" s="87"/>
    </row>
    <row r="716" spans="2:36" ht="18" customHeight="1" x14ac:dyDescent="0.25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  <c r="AA716" s="87"/>
      <c r="AB716" s="87"/>
      <c r="AC716" s="87"/>
      <c r="AD716" s="87"/>
      <c r="AE716" s="87"/>
      <c r="AF716" s="87"/>
      <c r="AG716" s="87"/>
      <c r="AH716" s="88"/>
      <c r="AI716" s="88"/>
      <c r="AJ716" s="87"/>
    </row>
    <row r="717" spans="2:36" ht="18" customHeight="1" x14ac:dyDescent="0.25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  <c r="AA717" s="87"/>
      <c r="AB717" s="87"/>
      <c r="AC717" s="87"/>
      <c r="AD717" s="87"/>
      <c r="AE717" s="87"/>
      <c r="AF717" s="87"/>
      <c r="AG717" s="87"/>
      <c r="AH717" s="88"/>
      <c r="AI717" s="88"/>
      <c r="AJ717" s="87"/>
    </row>
    <row r="718" spans="2:36" ht="18" customHeight="1" x14ac:dyDescent="0.25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  <c r="AA718" s="87"/>
      <c r="AB718" s="87"/>
      <c r="AC718" s="87"/>
      <c r="AD718" s="87"/>
      <c r="AE718" s="87"/>
      <c r="AF718" s="87"/>
      <c r="AG718" s="87"/>
      <c r="AH718" s="88"/>
      <c r="AI718" s="88"/>
      <c r="AJ718" s="87"/>
    </row>
    <row r="719" spans="2:36" ht="18" customHeight="1" x14ac:dyDescent="0.25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  <c r="AA719" s="87"/>
      <c r="AB719" s="87"/>
      <c r="AC719" s="87"/>
      <c r="AD719" s="87"/>
      <c r="AE719" s="87"/>
      <c r="AF719" s="87"/>
      <c r="AG719" s="87"/>
      <c r="AH719" s="88"/>
      <c r="AI719" s="88"/>
      <c r="AJ719" s="87"/>
    </row>
    <row r="720" spans="2:36" ht="18" customHeight="1" x14ac:dyDescent="0.25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  <c r="AA720" s="87"/>
      <c r="AB720" s="87"/>
      <c r="AC720" s="87"/>
      <c r="AD720" s="87"/>
      <c r="AE720" s="87"/>
      <c r="AF720" s="87"/>
      <c r="AG720" s="87"/>
      <c r="AH720" s="88"/>
      <c r="AI720" s="88"/>
      <c r="AJ720" s="87"/>
    </row>
    <row r="721" spans="2:36" ht="18" customHeight="1" x14ac:dyDescent="0.25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  <c r="AA721" s="87"/>
      <c r="AB721" s="87"/>
      <c r="AC721" s="87"/>
      <c r="AD721" s="87"/>
      <c r="AE721" s="87"/>
      <c r="AF721" s="87"/>
      <c r="AG721" s="87"/>
      <c r="AH721" s="88"/>
      <c r="AI721" s="88"/>
      <c r="AJ721" s="87"/>
    </row>
    <row r="722" spans="2:36" ht="18" customHeight="1" x14ac:dyDescent="0.25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  <c r="AA722" s="87"/>
      <c r="AB722" s="87"/>
      <c r="AC722" s="87"/>
      <c r="AD722" s="87"/>
      <c r="AE722" s="87"/>
      <c r="AF722" s="87"/>
      <c r="AG722" s="87"/>
      <c r="AH722" s="88"/>
      <c r="AI722" s="88"/>
      <c r="AJ722" s="87"/>
    </row>
    <row r="723" spans="2:36" ht="18" customHeight="1" x14ac:dyDescent="0.25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  <c r="AA723" s="87"/>
      <c r="AB723" s="87"/>
      <c r="AC723" s="87"/>
      <c r="AD723" s="87"/>
      <c r="AE723" s="87"/>
      <c r="AF723" s="87"/>
      <c r="AG723" s="87"/>
      <c r="AH723" s="88"/>
      <c r="AI723" s="88"/>
      <c r="AJ723" s="87"/>
    </row>
    <row r="724" spans="2:36" ht="18" customHeight="1" x14ac:dyDescent="0.25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  <c r="AA724" s="87"/>
      <c r="AB724" s="87"/>
      <c r="AC724" s="87"/>
      <c r="AD724" s="87"/>
      <c r="AE724" s="87"/>
      <c r="AF724" s="87"/>
      <c r="AG724" s="87"/>
      <c r="AH724" s="88"/>
      <c r="AI724" s="88"/>
      <c r="AJ724" s="87"/>
    </row>
    <row r="725" spans="2:36" ht="18" customHeight="1" x14ac:dyDescent="0.25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  <c r="AA725" s="87"/>
      <c r="AB725" s="87"/>
      <c r="AC725" s="87"/>
      <c r="AD725" s="87"/>
      <c r="AE725" s="87"/>
      <c r="AF725" s="87"/>
      <c r="AG725" s="87"/>
      <c r="AH725" s="88"/>
      <c r="AI725" s="88"/>
      <c r="AJ725" s="87"/>
    </row>
    <row r="726" spans="2:36" ht="18" customHeight="1" x14ac:dyDescent="0.25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  <c r="AA726" s="87"/>
      <c r="AB726" s="87"/>
      <c r="AC726" s="87"/>
      <c r="AD726" s="87"/>
      <c r="AE726" s="87"/>
      <c r="AF726" s="87"/>
      <c r="AG726" s="87"/>
      <c r="AH726" s="88"/>
      <c r="AI726" s="88"/>
      <c r="AJ726" s="87"/>
    </row>
    <row r="727" spans="2:36" ht="18" customHeight="1" x14ac:dyDescent="0.25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  <c r="AA727" s="87"/>
      <c r="AB727" s="87"/>
      <c r="AC727" s="87"/>
      <c r="AD727" s="87"/>
      <c r="AE727" s="87"/>
      <c r="AF727" s="87"/>
      <c r="AG727" s="87"/>
      <c r="AH727" s="88"/>
      <c r="AI727" s="88"/>
      <c r="AJ727" s="87"/>
    </row>
    <row r="728" spans="2:36" ht="18" customHeight="1" x14ac:dyDescent="0.25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  <c r="AA728" s="87"/>
      <c r="AB728" s="87"/>
      <c r="AC728" s="87"/>
      <c r="AD728" s="87"/>
      <c r="AE728" s="87"/>
      <c r="AF728" s="87"/>
      <c r="AG728" s="87"/>
      <c r="AH728" s="88"/>
      <c r="AI728" s="88"/>
      <c r="AJ728" s="87"/>
    </row>
    <row r="729" spans="2:36" ht="18" customHeight="1" x14ac:dyDescent="0.25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  <c r="AA729" s="87"/>
      <c r="AB729" s="87"/>
      <c r="AC729" s="87"/>
      <c r="AD729" s="87"/>
      <c r="AE729" s="87"/>
      <c r="AF729" s="87"/>
      <c r="AG729" s="87"/>
      <c r="AH729" s="88"/>
      <c r="AI729" s="88"/>
      <c r="AJ729" s="87"/>
    </row>
    <row r="730" spans="2:36" ht="18" customHeight="1" x14ac:dyDescent="0.25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  <c r="AA730" s="87"/>
      <c r="AB730" s="87"/>
      <c r="AC730" s="87"/>
      <c r="AD730" s="87"/>
      <c r="AE730" s="87"/>
      <c r="AF730" s="87"/>
      <c r="AG730" s="87"/>
      <c r="AH730" s="88"/>
      <c r="AI730" s="88"/>
      <c r="AJ730" s="87"/>
    </row>
    <row r="731" spans="2:36" ht="18" customHeight="1" x14ac:dyDescent="0.25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  <c r="AA731" s="87"/>
      <c r="AB731" s="87"/>
      <c r="AC731" s="87"/>
      <c r="AD731" s="87"/>
      <c r="AE731" s="87"/>
      <c r="AF731" s="87"/>
      <c r="AG731" s="87"/>
      <c r="AH731" s="88"/>
      <c r="AI731" s="88"/>
      <c r="AJ731" s="87"/>
    </row>
    <row r="732" spans="2:36" ht="18" customHeight="1" x14ac:dyDescent="0.25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  <c r="AA732" s="87"/>
      <c r="AB732" s="87"/>
      <c r="AC732" s="87"/>
      <c r="AD732" s="87"/>
      <c r="AE732" s="87"/>
      <c r="AF732" s="87"/>
      <c r="AG732" s="87"/>
      <c r="AH732" s="88"/>
      <c r="AI732" s="88"/>
      <c r="AJ732" s="87"/>
    </row>
    <row r="733" spans="2:36" ht="18" customHeight="1" x14ac:dyDescent="0.25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  <c r="AA733" s="87"/>
      <c r="AB733" s="87"/>
      <c r="AC733" s="87"/>
      <c r="AD733" s="87"/>
      <c r="AE733" s="87"/>
      <c r="AF733" s="87"/>
      <c r="AG733" s="87"/>
      <c r="AH733" s="88"/>
      <c r="AI733" s="88"/>
      <c r="AJ733" s="87"/>
    </row>
    <row r="734" spans="2:36" ht="18" customHeight="1" x14ac:dyDescent="0.25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  <c r="AA734" s="87"/>
      <c r="AB734" s="87"/>
      <c r="AC734" s="87"/>
      <c r="AD734" s="87"/>
      <c r="AE734" s="87"/>
      <c r="AF734" s="87"/>
      <c r="AG734" s="87"/>
      <c r="AH734" s="88"/>
      <c r="AI734" s="88"/>
      <c r="AJ734" s="87"/>
    </row>
    <row r="735" spans="2:36" ht="18" customHeight="1" x14ac:dyDescent="0.25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  <c r="AA735" s="87"/>
      <c r="AB735" s="87"/>
      <c r="AC735" s="87"/>
      <c r="AD735" s="87"/>
      <c r="AE735" s="87"/>
      <c r="AF735" s="87"/>
      <c r="AG735" s="87"/>
      <c r="AH735" s="88"/>
      <c r="AI735" s="88"/>
      <c r="AJ735" s="87"/>
    </row>
    <row r="736" spans="2:36" ht="18" customHeight="1" x14ac:dyDescent="0.25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  <c r="AA736" s="87"/>
      <c r="AB736" s="87"/>
      <c r="AC736" s="87"/>
      <c r="AD736" s="87"/>
      <c r="AE736" s="87"/>
      <c r="AF736" s="87"/>
      <c r="AG736" s="87"/>
      <c r="AH736" s="88"/>
      <c r="AI736" s="88"/>
      <c r="AJ736" s="87"/>
    </row>
    <row r="737" spans="2:36" ht="18" customHeight="1" x14ac:dyDescent="0.25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  <c r="AA737" s="87"/>
      <c r="AB737" s="87"/>
      <c r="AC737" s="87"/>
      <c r="AD737" s="87"/>
      <c r="AE737" s="87"/>
      <c r="AF737" s="87"/>
      <c r="AG737" s="87"/>
      <c r="AH737" s="88"/>
      <c r="AI737" s="88"/>
      <c r="AJ737" s="87"/>
    </row>
    <row r="738" spans="2:36" ht="18" customHeight="1" x14ac:dyDescent="0.25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  <c r="AA738" s="87"/>
      <c r="AB738" s="87"/>
      <c r="AC738" s="87"/>
      <c r="AD738" s="87"/>
      <c r="AE738" s="87"/>
      <c r="AF738" s="87"/>
      <c r="AG738" s="87"/>
      <c r="AH738" s="88"/>
      <c r="AI738" s="88"/>
      <c r="AJ738" s="87"/>
    </row>
    <row r="739" spans="2:36" ht="18" customHeight="1" x14ac:dyDescent="0.25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  <c r="AA739" s="87"/>
      <c r="AB739" s="87"/>
      <c r="AC739" s="87"/>
      <c r="AD739" s="87"/>
      <c r="AE739" s="87"/>
      <c r="AF739" s="87"/>
      <c r="AG739" s="87"/>
      <c r="AH739" s="88"/>
      <c r="AI739" s="88"/>
      <c r="AJ739" s="87"/>
    </row>
    <row r="740" spans="2:36" ht="18" customHeight="1" x14ac:dyDescent="0.25"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  <c r="AA740" s="87"/>
      <c r="AB740" s="87"/>
      <c r="AC740" s="87"/>
      <c r="AD740" s="87"/>
      <c r="AE740" s="87"/>
      <c r="AF740" s="87"/>
      <c r="AG740" s="87"/>
      <c r="AH740" s="88"/>
      <c r="AI740" s="88"/>
      <c r="AJ740" s="87"/>
    </row>
    <row r="741" spans="2:36" ht="18" customHeight="1" x14ac:dyDescent="0.25"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  <c r="AA741" s="87"/>
      <c r="AB741" s="87"/>
      <c r="AC741" s="87"/>
      <c r="AD741" s="87"/>
      <c r="AE741" s="87"/>
      <c r="AF741" s="87"/>
      <c r="AG741" s="87"/>
      <c r="AH741" s="88"/>
      <c r="AI741" s="88"/>
      <c r="AJ741" s="87"/>
    </row>
    <row r="742" spans="2:36" ht="18" customHeight="1" x14ac:dyDescent="0.25"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  <c r="AA742" s="87"/>
      <c r="AB742" s="87"/>
      <c r="AC742" s="87"/>
      <c r="AD742" s="87"/>
      <c r="AE742" s="87"/>
      <c r="AF742" s="87"/>
      <c r="AG742" s="87"/>
      <c r="AH742" s="88"/>
      <c r="AI742" s="88"/>
      <c r="AJ742" s="87"/>
    </row>
    <row r="743" spans="2:36" ht="18" customHeight="1" x14ac:dyDescent="0.25"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  <c r="AA743" s="87"/>
      <c r="AB743" s="87"/>
      <c r="AC743" s="87"/>
      <c r="AD743" s="87"/>
      <c r="AE743" s="87"/>
      <c r="AF743" s="87"/>
      <c r="AG743" s="87"/>
      <c r="AH743" s="88"/>
      <c r="AI743" s="88"/>
      <c r="AJ743" s="87"/>
    </row>
    <row r="744" spans="2:36" ht="18" customHeight="1" x14ac:dyDescent="0.25"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  <c r="AA744" s="87"/>
      <c r="AB744" s="87"/>
      <c r="AC744" s="87"/>
      <c r="AD744" s="87"/>
      <c r="AE744" s="87"/>
      <c r="AF744" s="87"/>
      <c r="AG744" s="87"/>
      <c r="AH744" s="88"/>
      <c r="AI744" s="88"/>
      <c r="AJ744" s="87"/>
    </row>
    <row r="745" spans="2:36" ht="18" customHeight="1" x14ac:dyDescent="0.25"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  <c r="AA745" s="87"/>
      <c r="AB745" s="87"/>
      <c r="AC745" s="87"/>
      <c r="AD745" s="87"/>
      <c r="AE745" s="87"/>
      <c r="AF745" s="87"/>
      <c r="AG745" s="87"/>
      <c r="AH745" s="88"/>
      <c r="AI745" s="88"/>
      <c r="AJ745" s="87"/>
    </row>
    <row r="746" spans="2:36" ht="18" customHeight="1" x14ac:dyDescent="0.25"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  <c r="AA746" s="87"/>
      <c r="AB746" s="87"/>
      <c r="AC746" s="87"/>
      <c r="AD746" s="87"/>
      <c r="AE746" s="87"/>
      <c r="AF746" s="87"/>
      <c r="AG746" s="87"/>
      <c r="AH746" s="88"/>
      <c r="AI746" s="88"/>
      <c r="AJ746" s="87"/>
    </row>
    <row r="747" spans="2:36" ht="18" customHeight="1" x14ac:dyDescent="0.25"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  <c r="AA747" s="87"/>
      <c r="AB747" s="87"/>
      <c r="AC747" s="87"/>
      <c r="AD747" s="87"/>
      <c r="AE747" s="87"/>
      <c r="AF747" s="87"/>
      <c r="AG747" s="87"/>
      <c r="AH747" s="88"/>
      <c r="AI747" s="88"/>
      <c r="AJ747" s="87"/>
    </row>
    <row r="748" spans="2:36" ht="18" customHeight="1" x14ac:dyDescent="0.25"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  <c r="AA748" s="87"/>
      <c r="AB748" s="87"/>
      <c r="AC748" s="87"/>
      <c r="AD748" s="87"/>
      <c r="AE748" s="87"/>
      <c r="AF748" s="87"/>
      <c r="AG748" s="87"/>
      <c r="AH748" s="88"/>
      <c r="AI748" s="88"/>
      <c r="AJ748" s="87"/>
    </row>
    <row r="749" spans="2:36" ht="18" customHeight="1" x14ac:dyDescent="0.25"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  <c r="AA749" s="87"/>
      <c r="AB749" s="87"/>
      <c r="AC749" s="87"/>
      <c r="AD749" s="87"/>
      <c r="AE749" s="87"/>
      <c r="AF749" s="87"/>
      <c r="AG749" s="87"/>
      <c r="AH749" s="88"/>
      <c r="AI749" s="88"/>
      <c r="AJ749" s="87"/>
    </row>
    <row r="750" spans="2:36" ht="18" customHeight="1" x14ac:dyDescent="0.25"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  <c r="AA750" s="87"/>
      <c r="AB750" s="87"/>
      <c r="AC750" s="87"/>
      <c r="AD750" s="87"/>
      <c r="AE750" s="87"/>
      <c r="AF750" s="87"/>
      <c r="AG750" s="87"/>
      <c r="AH750" s="88"/>
      <c r="AI750" s="88"/>
      <c r="AJ750" s="87"/>
    </row>
    <row r="751" spans="2:36" ht="18" customHeight="1" x14ac:dyDescent="0.25"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  <c r="AA751" s="87"/>
      <c r="AB751" s="87"/>
      <c r="AC751" s="87"/>
      <c r="AD751" s="87"/>
      <c r="AE751" s="87"/>
      <c r="AF751" s="87"/>
      <c r="AG751" s="87"/>
      <c r="AH751" s="88"/>
      <c r="AI751" s="88"/>
      <c r="AJ751" s="87"/>
    </row>
    <row r="752" spans="2:36" ht="18" customHeight="1" x14ac:dyDescent="0.25"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  <c r="AA752" s="87"/>
      <c r="AB752" s="87"/>
      <c r="AC752" s="87"/>
      <c r="AD752" s="87"/>
      <c r="AE752" s="87"/>
      <c r="AF752" s="87"/>
      <c r="AG752" s="87"/>
      <c r="AH752" s="88"/>
      <c r="AI752" s="88"/>
      <c r="AJ752" s="87"/>
    </row>
    <row r="753" spans="2:36" ht="18" customHeight="1" x14ac:dyDescent="0.25"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  <c r="AA753" s="87"/>
      <c r="AB753" s="87"/>
      <c r="AC753" s="87"/>
      <c r="AD753" s="87"/>
      <c r="AE753" s="87"/>
      <c r="AF753" s="87"/>
      <c r="AG753" s="87"/>
      <c r="AH753" s="88"/>
      <c r="AI753" s="88"/>
      <c r="AJ753" s="87"/>
    </row>
    <row r="754" spans="2:36" ht="18" customHeight="1" x14ac:dyDescent="0.25"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  <c r="AA754" s="87"/>
      <c r="AB754" s="87"/>
      <c r="AC754" s="87"/>
      <c r="AD754" s="87"/>
      <c r="AE754" s="87"/>
      <c r="AF754" s="87"/>
      <c r="AG754" s="87"/>
      <c r="AH754" s="88"/>
      <c r="AI754" s="88"/>
      <c r="AJ754" s="87"/>
    </row>
    <row r="755" spans="2:36" ht="18" customHeight="1" x14ac:dyDescent="0.25"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  <c r="AA755" s="87"/>
      <c r="AB755" s="87"/>
      <c r="AC755" s="87"/>
      <c r="AD755" s="87"/>
      <c r="AE755" s="87"/>
      <c r="AF755" s="87"/>
      <c r="AG755" s="87"/>
      <c r="AH755" s="88"/>
      <c r="AI755" s="88"/>
      <c r="AJ755" s="87"/>
    </row>
    <row r="756" spans="2:36" ht="18" customHeight="1" x14ac:dyDescent="0.25"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  <c r="AA756" s="87"/>
      <c r="AB756" s="87"/>
      <c r="AC756" s="87"/>
      <c r="AD756" s="87"/>
      <c r="AE756" s="87"/>
      <c r="AF756" s="87"/>
      <c r="AG756" s="87"/>
      <c r="AH756" s="88"/>
      <c r="AI756" s="88"/>
      <c r="AJ756" s="87"/>
    </row>
    <row r="757" spans="2:36" ht="18" customHeight="1" x14ac:dyDescent="0.25"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  <c r="AA757" s="87"/>
      <c r="AB757" s="87"/>
      <c r="AC757" s="87"/>
      <c r="AD757" s="87"/>
      <c r="AE757" s="87"/>
      <c r="AF757" s="87"/>
      <c r="AG757" s="87"/>
      <c r="AH757" s="88"/>
      <c r="AI757" s="88"/>
      <c r="AJ757" s="87"/>
    </row>
    <row r="758" spans="2:36" ht="18" customHeight="1" x14ac:dyDescent="0.25"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  <c r="AA758" s="87"/>
      <c r="AB758" s="87"/>
      <c r="AC758" s="87"/>
      <c r="AD758" s="87"/>
      <c r="AE758" s="87"/>
      <c r="AF758" s="87"/>
      <c r="AG758" s="87"/>
      <c r="AH758" s="88"/>
      <c r="AI758" s="88"/>
      <c r="AJ758" s="87"/>
    </row>
    <row r="759" spans="2:36" ht="18" customHeight="1" x14ac:dyDescent="0.25"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  <c r="AA759" s="87"/>
      <c r="AB759" s="87"/>
      <c r="AC759" s="87"/>
      <c r="AD759" s="87"/>
      <c r="AE759" s="87"/>
      <c r="AF759" s="87"/>
      <c r="AG759" s="87"/>
      <c r="AH759" s="88"/>
      <c r="AI759" s="88"/>
      <c r="AJ759" s="87"/>
    </row>
    <row r="760" spans="2:36" ht="18" customHeight="1" x14ac:dyDescent="0.25"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  <c r="AA760" s="87"/>
      <c r="AB760" s="87"/>
      <c r="AC760" s="87"/>
      <c r="AD760" s="87"/>
      <c r="AE760" s="87"/>
      <c r="AF760" s="87"/>
      <c r="AG760" s="87"/>
      <c r="AH760" s="88"/>
      <c r="AI760" s="88"/>
      <c r="AJ760" s="87"/>
    </row>
    <row r="761" spans="2:36" ht="18" customHeight="1" x14ac:dyDescent="0.25"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  <c r="AA761" s="87"/>
      <c r="AB761" s="87"/>
      <c r="AC761" s="87"/>
      <c r="AD761" s="87"/>
      <c r="AE761" s="87"/>
      <c r="AF761" s="87"/>
      <c r="AG761" s="87"/>
      <c r="AH761" s="88"/>
      <c r="AI761" s="88"/>
      <c r="AJ761" s="87"/>
    </row>
    <row r="762" spans="2:36" ht="18" customHeight="1" x14ac:dyDescent="0.25"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  <c r="AA762" s="87"/>
      <c r="AB762" s="87"/>
      <c r="AC762" s="87"/>
      <c r="AD762" s="87"/>
      <c r="AE762" s="87"/>
      <c r="AF762" s="87"/>
      <c r="AG762" s="87"/>
      <c r="AH762" s="88"/>
      <c r="AI762" s="88"/>
      <c r="AJ762" s="87"/>
    </row>
    <row r="763" spans="2:36" ht="18" customHeight="1" x14ac:dyDescent="0.25"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  <c r="AA763" s="87"/>
      <c r="AB763" s="87"/>
      <c r="AC763" s="87"/>
      <c r="AD763" s="87"/>
      <c r="AE763" s="87"/>
      <c r="AF763" s="87"/>
      <c r="AG763" s="87"/>
      <c r="AH763" s="88"/>
      <c r="AI763" s="88"/>
      <c r="AJ763" s="87"/>
    </row>
    <row r="764" spans="2:36" ht="18" customHeight="1" x14ac:dyDescent="0.25"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  <c r="AA764" s="87"/>
      <c r="AB764" s="87"/>
      <c r="AC764" s="87"/>
      <c r="AD764" s="87"/>
      <c r="AE764" s="87"/>
      <c r="AF764" s="87"/>
      <c r="AG764" s="87"/>
      <c r="AH764" s="88"/>
      <c r="AI764" s="88"/>
      <c r="AJ764" s="87"/>
    </row>
    <row r="765" spans="2:36" ht="18" customHeight="1" x14ac:dyDescent="0.25"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  <c r="AA765" s="87"/>
      <c r="AB765" s="87"/>
      <c r="AC765" s="87"/>
      <c r="AD765" s="87"/>
      <c r="AE765" s="87"/>
      <c r="AF765" s="87"/>
      <c r="AG765" s="87"/>
      <c r="AH765" s="88"/>
      <c r="AI765" s="88"/>
      <c r="AJ765" s="87"/>
    </row>
    <row r="766" spans="2:36" ht="18" customHeight="1" x14ac:dyDescent="0.25"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  <c r="AA766" s="87"/>
      <c r="AB766" s="87"/>
      <c r="AC766" s="87"/>
      <c r="AD766" s="87"/>
      <c r="AE766" s="87"/>
      <c r="AF766" s="87"/>
      <c r="AG766" s="87"/>
      <c r="AH766" s="88"/>
      <c r="AI766" s="88"/>
      <c r="AJ766" s="87"/>
    </row>
    <row r="767" spans="2:36" ht="18" customHeight="1" x14ac:dyDescent="0.25"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  <c r="AA767" s="87"/>
      <c r="AB767" s="87"/>
      <c r="AC767" s="87"/>
      <c r="AD767" s="87"/>
      <c r="AE767" s="87"/>
      <c r="AF767" s="87"/>
      <c r="AG767" s="87"/>
      <c r="AH767" s="88"/>
      <c r="AI767" s="88"/>
      <c r="AJ767" s="87"/>
    </row>
    <row r="768" spans="2:36" ht="18" customHeight="1" x14ac:dyDescent="0.25"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  <c r="AA768" s="87"/>
      <c r="AB768" s="87"/>
      <c r="AC768" s="87"/>
      <c r="AD768" s="87"/>
      <c r="AE768" s="87"/>
      <c r="AF768" s="87"/>
      <c r="AG768" s="87"/>
      <c r="AH768" s="88"/>
      <c r="AI768" s="88"/>
      <c r="AJ768" s="87"/>
    </row>
    <row r="769" spans="2:36" ht="18" customHeight="1" x14ac:dyDescent="0.25"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  <c r="AA769" s="87"/>
      <c r="AB769" s="87"/>
      <c r="AC769" s="87"/>
      <c r="AD769" s="87"/>
      <c r="AE769" s="87"/>
      <c r="AF769" s="87"/>
      <c r="AG769" s="87"/>
      <c r="AH769" s="88"/>
      <c r="AI769" s="88"/>
      <c r="AJ769" s="87"/>
    </row>
    <row r="770" spans="2:36" ht="18" customHeight="1" x14ac:dyDescent="0.25"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  <c r="AA770" s="87"/>
      <c r="AB770" s="87"/>
      <c r="AC770" s="87"/>
      <c r="AD770" s="87"/>
      <c r="AE770" s="87"/>
      <c r="AF770" s="87"/>
      <c r="AG770" s="87"/>
      <c r="AH770" s="88"/>
      <c r="AI770" s="88"/>
      <c r="AJ770" s="87"/>
    </row>
    <row r="771" spans="2:36" ht="18" customHeight="1" x14ac:dyDescent="0.25"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  <c r="AA771" s="87"/>
      <c r="AB771" s="87"/>
      <c r="AC771" s="87"/>
      <c r="AD771" s="87"/>
      <c r="AE771" s="87"/>
      <c r="AF771" s="87"/>
      <c r="AG771" s="87"/>
      <c r="AH771" s="88"/>
      <c r="AI771" s="88"/>
      <c r="AJ771" s="87"/>
    </row>
    <row r="772" spans="2:36" ht="18" customHeight="1" x14ac:dyDescent="0.25"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  <c r="AA772" s="87"/>
      <c r="AB772" s="87"/>
      <c r="AC772" s="87"/>
      <c r="AD772" s="87"/>
      <c r="AE772" s="87"/>
      <c r="AF772" s="87"/>
      <c r="AG772" s="87"/>
      <c r="AH772" s="88"/>
      <c r="AI772" s="88"/>
      <c r="AJ772" s="87"/>
    </row>
    <row r="773" spans="2:36" ht="18" customHeight="1" x14ac:dyDescent="0.25"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  <c r="AA773" s="87"/>
      <c r="AB773" s="87"/>
      <c r="AC773" s="87"/>
      <c r="AD773" s="87"/>
      <c r="AE773" s="87"/>
      <c r="AF773" s="87"/>
      <c r="AG773" s="87"/>
      <c r="AH773" s="88"/>
      <c r="AI773" s="88"/>
      <c r="AJ773" s="87"/>
    </row>
    <row r="774" spans="2:36" ht="18" customHeight="1" x14ac:dyDescent="0.25"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  <c r="AA774" s="87"/>
      <c r="AB774" s="87"/>
      <c r="AC774" s="87"/>
      <c r="AD774" s="87"/>
      <c r="AE774" s="87"/>
      <c r="AF774" s="87"/>
      <c r="AG774" s="87"/>
      <c r="AH774" s="88"/>
      <c r="AI774" s="88"/>
      <c r="AJ774" s="87"/>
    </row>
    <row r="775" spans="2:36" ht="18" customHeight="1" x14ac:dyDescent="0.25"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  <c r="AA775" s="87"/>
      <c r="AB775" s="87"/>
      <c r="AC775" s="87"/>
      <c r="AD775" s="87"/>
      <c r="AE775" s="87"/>
      <c r="AF775" s="87"/>
      <c r="AG775" s="87"/>
      <c r="AH775" s="88"/>
      <c r="AI775" s="88"/>
      <c r="AJ775" s="87"/>
    </row>
    <row r="776" spans="2:36" ht="18" customHeight="1" x14ac:dyDescent="0.25"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  <c r="AA776" s="87"/>
      <c r="AB776" s="87"/>
      <c r="AC776" s="87"/>
      <c r="AD776" s="87"/>
      <c r="AE776" s="87"/>
      <c r="AF776" s="87"/>
      <c r="AG776" s="87"/>
      <c r="AH776" s="88"/>
      <c r="AI776" s="88"/>
      <c r="AJ776" s="87"/>
    </row>
    <row r="777" spans="2:36" ht="18" customHeight="1" x14ac:dyDescent="0.25"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  <c r="AA777" s="87"/>
      <c r="AB777" s="87"/>
      <c r="AC777" s="87"/>
      <c r="AD777" s="87"/>
      <c r="AE777" s="87"/>
      <c r="AF777" s="87"/>
      <c r="AG777" s="87"/>
      <c r="AH777" s="88"/>
      <c r="AI777" s="88"/>
      <c r="AJ777" s="87"/>
    </row>
    <row r="778" spans="2:36" ht="18" customHeight="1" x14ac:dyDescent="0.25"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  <c r="AA778" s="87"/>
      <c r="AB778" s="87"/>
      <c r="AC778" s="87"/>
      <c r="AD778" s="87"/>
      <c r="AE778" s="87"/>
      <c r="AF778" s="87"/>
      <c r="AG778" s="87"/>
      <c r="AH778" s="88"/>
      <c r="AI778" s="88"/>
      <c r="AJ778" s="87"/>
    </row>
    <row r="779" spans="2:36" ht="18" customHeight="1" x14ac:dyDescent="0.25"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  <c r="AA779" s="87"/>
      <c r="AB779" s="87"/>
      <c r="AC779" s="87"/>
      <c r="AD779" s="87"/>
      <c r="AE779" s="87"/>
      <c r="AF779" s="87"/>
      <c r="AG779" s="87"/>
      <c r="AH779" s="88"/>
      <c r="AI779" s="88"/>
      <c r="AJ779" s="87"/>
    </row>
    <row r="780" spans="2:36" ht="18" customHeight="1" x14ac:dyDescent="0.25"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  <c r="AA780" s="87"/>
      <c r="AB780" s="87"/>
      <c r="AC780" s="87"/>
      <c r="AD780" s="87"/>
      <c r="AE780" s="87"/>
      <c r="AF780" s="87"/>
      <c r="AG780" s="87"/>
      <c r="AH780" s="88"/>
      <c r="AI780" s="88"/>
      <c r="AJ780" s="87"/>
    </row>
    <row r="781" spans="2:36" ht="18" customHeight="1" x14ac:dyDescent="0.25"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  <c r="AA781" s="87"/>
      <c r="AB781" s="87"/>
      <c r="AC781" s="87"/>
      <c r="AD781" s="87"/>
      <c r="AE781" s="87"/>
      <c r="AF781" s="87"/>
      <c r="AG781" s="87"/>
      <c r="AH781" s="88"/>
      <c r="AI781" s="88"/>
      <c r="AJ781" s="87"/>
    </row>
    <row r="782" spans="2:36" ht="18" customHeight="1" x14ac:dyDescent="0.25"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  <c r="AA782" s="87"/>
      <c r="AB782" s="87"/>
      <c r="AC782" s="87"/>
      <c r="AD782" s="87"/>
      <c r="AE782" s="87"/>
      <c r="AF782" s="87"/>
      <c r="AG782" s="87"/>
      <c r="AH782" s="88"/>
      <c r="AI782" s="88"/>
      <c r="AJ782" s="87"/>
    </row>
    <row r="783" spans="2:36" ht="18" customHeight="1" x14ac:dyDescent="0.25"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  <c r="AA783" s="87"/>
      <c r="AB783" s="87"/>
      <c r="AC783" s="87"/>
      <c r="AD783" s="87"/>
      <c r="AE783" s="87"/>
      <c r="AF783" s="87"/>
      <c r="AG783" s="87"/>
      <c r="AH783" s="88"/>
      <c r="AI783" s="88"/>
      <c r="AJ783" s="87"/>
    </row>
    <row r="784" spans="2:36" ht="18" customHeight="1" x14ac:dyDescent="0.25"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  <c r="AA784" s="87"/>
      <c r="AB784" s="87"/>
      <c r="AC784" s="87"/>
      <c r="AD784" s="87"/>
      <c r="AE784" s="87"/>
      <c r="AF784" s="87"/>
      <c r="AG784" s="87"/>
      <c r="AH784" s="88"/>
      <c r="AI784" s="88"/>
      <c r="AJ784" s="87"/>
    </row>
    <row r="785" spans="2:36" ht="18" customHeight="1" x14ac:dyDescent="0.25"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  <c r="AA785" s="87"/>
      <c r="AB785" s="87"/>
      <c r="AC785" s="87"/>
      <c r="AD785" s="87"/>
      <c r="AE785" s="87"/>
      <c r="AF785" s="87"/>
      <c r="AG785" s="87"/>
      <c r="AH785" s="88"/>
      <c r="AI785" s="88"/>
      <c r="AJ785" s="87"/>
    </row>
    <row r="786" spans="2:36" ht="18" customHeight="1" x14ac:dyDescent="0.25"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  <c r="AA786" s="87"/>
      <c r="AB786" s="87"/>
      <c r="AC786" s="87"/>
      <c r="AD786" s="87"/>
      <c r="AE786" s="87"/>
      <c r="AF786" s="87"/>
      <c r="AG786" s="87"/>
      <c r="AH786" s="88"/>
      <c r="AI786" s="88"/>
      <c r="AJ786" s="87"/>
    </row>
    <row r="787" spans="2:36" ht="18" customHeight="1" x14ac:dyDescent="0.25"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  <c r="AA787" s="87"/>
      <c r="AB787" s="87"/>
      <c r="AC787" s="87"/>
      <c r="AD787" s="87"/>
      <c r="AE787" s="87"/>
      <c r="AF787" s="87"/>
      <c r="AG787" s="87"/>
      <c r="AH787" s="88"/>
      <c r="AI787" s="88"/>
      <c r="AJ787" s="87"/>
    </row>
    <row r="788" spans="2:36" ht="18" customHeight="1" x14ac:dyDescent="0.25"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  <c r="AA788" s="87"/>
      <c r="AB788" s="87"/>
      <c r="AC788" s="87"/>
      <c r="AD788" s="87"/>
      <c r="AE788" s="87"/>
      <c r="AF788" s="87"/>
      <c r="AG788" s="87"/>
      <c r="AH788" s="88"/>
      <c r="AI788" s="88"/>
      <c r="AJ788" s="87"/>
    </row>
    <row r="789" spans="2:36" ht="18" customHeight="1" x14ac:dyDescent="0.25"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  <c r="AA789" s="87"/>
      <c r="AB789" s="87"/>
      <c r="AC789" s="87"/>
      <c r="AD789" s="87"/>
      <c r="AE789" s="87"/>
      <c r="AF789" s="87"/>
      <c r="AG789" s="87"/>
      <c r="AH789" s="88"/>
      <c r="AI789" s="88"/>
      <c r="AJ789" s="87"/>
    </row>
    <row r="790" spans="2:36" ht="18" customHeight="1" x14ac:dyDescent="0.25"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  <c r="AA790" s="87"/>
      <c r="AB790" s="87"/>
      <c r="AC790" s="87"/>
      <c r="AD790" s="87"/>
      <c r="AE790" s="87"/>
      <c r="AF790" s="87"/>
      <c r="AG790" s="87"/>
      <c r="AH790" s="88"/>
      <c r="AI790" s="88"/>
      <c r="AJ790" s="87"/>
    </row>
    <row r="791" spans="2:36" ht="18" customHeight="1" x14ac:dyDescent="0.25"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  <c r="AA791" s="87"/>
      <c r="AB791" s="87"/>
      <c r="AC791" s="87"/>
      <c r="AD791" s="87"/>
      <c r="AE791" s="87"/>
      <c r="AF791" s="87"/>
      <c r="AG791" s="87"/>
      <c r="AH791" s="88"/>
      <c r="AI791" s="88"/>
      <c r="AJ791" s="87"/>
    </row>
    <row r="792" spans="2:36" ht="18" customHeight="1" x14ac:dyDescent="0.25"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  <c r="AA792" s="87"/>
      <c r="AB792" s="87"/>
      <c r="AC792" s="87"/>
      <c r="AD792" s="87"/>
      <c r="AE792" s="87"/>
      <c r="AF792" s="87"/>
      <c r="AG792" s="87"/>
      <c r="AH792" s="88"/>
      <c r="AI792" s="88"/>
      <c r="AJ792" s="87"/>
    </row>
    <row r="793" spans="2:36" ht="18" customHeight="1" x14ac:dyDescent="0.25"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  <c r="AA793" s="87"/>
      <c r="AB793" s="87"/>
      <c r="AC793" s="87"/>
      <c r="AD793" s="87"/>
      <c r="AE793" s="87"/>
      <c r="AF793" s="87"/>
      <c r="AG793" s="87"/>
      <c r="AH793" s="88"/>
      <c r="AI793" s="88"/>
      <c r="AJ793" s="87"/>
    </row>
    <row r="794" spans="2:36" ht="18" customHeight="1" x14ac:dyDescent="0.25"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  <c r="AA794" s="87"/>
      <c r="AB794" s="87"/>
      <c r="AC794" s="87"/>
      <c r="AD794" s="87"/>
      <c r="AE794" s="87"/>
      <c r="AF794" s="87"/>
      <c r="AG794" s="87"/>
      <c r="AH794" s="88"/>
      <c r="AI794" s="88"/>
      <c r="AJ794" s="87"/>
    </row>
    <row r="795" spans="2:36" ht="18" customHeight="1" x14ac:dyDescent="0.25"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  <c r="AA795" s="87"/>
      <c r="AB795" s="87"/>
      <c r="AC795" s="87"/>
      <c r="AD795" s="87"/>
      <c r="AE795" s="87"/>
      <c r="AF795" s="87"/>
      <c r="AG795" s="87"/>
      <c r="AH795" s="88"/>
      <c r="AI795" s="88"/>
      <c r="AJ795" s="87"/>
    </row>
    <row r="796" spans="2:36" ht="18" customHeight="1" x14ac:dyDescent="0.25"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  <c r="AA796" s="87"/>
      <c r="AB796" s="87"/>
      <c r="AC796" s="87"/>
      <c r="AD796" s="87"/>
      <c r="AE796" s="87"/>
      <c r="AF796" s="87"/>
      <c r="AG796" s="87"/>
      <c r="AH796" s="88"/>
      <c r="AI796" s="88"/>
      <c r="AJ796" s="87"/>
    </row>
    <row r="797" spans="2:36" ht="18" customHeight="1" x14ac:dyDescent="0.25"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  <c r="AA797" s="87"/>
      <c r="AB797" s="87"/>
      <c r="AC797" s="87"/>
      <c r="AD797" s="87"/>
      <c r="AE797" s="87"/>
      <c r="AF797" s="87"/>
      <c r="AG797" s="87"/>
      <c r="AH797" s="88"/>
      <c r="AI797" s="88"/>
      <c r="AJ797" s="87"/>
    </row>
    <row r="798" spans="2:36" ht="18" customHeight="1" x14ac:dyDescent="0.25"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  <c r="AA798" s="87"/>
      <c r="AB798" s="87"/>
      <c r="AC798" s="87"/>
      <c r="AD798" s="87"/>
      <c r="AE798" s="87"/>
      <c r="AF798" s="87"/>
      <c r="AG798" s="87"/>
      <c r="AH798" s="88"/>
      <c r="AI798" s="88"/>
      <c r="AJ798" s="87"/>
    </row>
    <row r="799" spans="2:36" ht="18" customHeight="1" x14ac:dyDescent="0.25"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  <c r="AA799" s="87"/>
      <c r="AB799" s="87"/>
      <c r="AC799" s="87"/>
      <c r="AD799" s="87"/>
      <c r="AE799" s="87"/>
      <c r="AF799" s="87"/>
      <c r="AG799" s="87"/>
      <c r="AH799" s="88"/>
      <c r="AI799" s="88"/>
      <c r="AJ799" s="87"/>
    </row>
    <row r="800" spans="2:36" ht="18" customHeight="1" x14ac:dyDescent="0.25"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  <c r="AA800" s="87"/>
      <c r="AB800" s="87"/>
      <c r="AC800" s="87"/>
      <c r="AD800" s="87"/>
      <c r="AE800" s="87"/>
      <c r="AF800" s="87"/>
      <c r="AG800" s="87"/>
      <c r="AH800" s="88"/>
      <c r="AI800" s="88"/>
      <c r="AJ800" s="87"/>
    </row>
    <row r="801" spans="2:36" ht="18" customHeight="1" x14ac:dyDescent="0.25"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  <c r="AA801" s="87"/>
      <c r="AB801" s="87"/>
      <c r="AC801" s="87"/>
      <c r="AD801" s="87"/>
      <c r="AE801" s="87"/>
      <c r="AF801" s="87"/>
      <c r="AG801" s="87"/>
      <c r="AH801" s="88"/>
      <c r="AI801" s="88"/>
      <c r="AJ801" s="87"/>
    </row>
    <row r="802" spans="2:36" ht="18" customHeight="1" x14ac:dyDescent="0.25"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  <c r="AA802" s="87"/>
      <c r="AB802" s="87"/>
      <c r="AC802" s="87"/>
      <c r="AD802" s="87"/>
      <c r="AE802" s="87"/>
      <c r="AF802" s="87"/>
      <c r="AG802" s="87"/>
      <c r="AH802" s="88"/>
      <c r="AI802" s="88"/>
      <c r="AJ802" s="87"/>
    </row>
    <row r="803" spans="2:36" ht="18" customHeight="1" x14ac:dyDescent="0.25"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  <c r="AA803" s="87"/>
      <c r="AB803" s="87"/>
      <c r="AC803" s="87"/>
      <c r="AD803" s="87"/>
      <c r="AE803" s="87"/>
      <c r="AF803" s="87"/>
      <c r="AG803" s="87"/>
      <c r="AH803" s="88"/>
      <c r="AI803" s="88"/>
      <c r="AJ803" s="87"/>
    </row>
    <row r="804" spans="2:36" ht="18" customHeight="1" x14ac:dyDescent="0.25"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  <c r="AA804" s="87"/>
      <c r="AB804" s="87"/>
      <c r="AC804" s="87"/>
      <c r="AD804" s="87"/>
      <c r="AE804" s="87"/>
      <c r="AF804" s="87"/>
      <c r="AG804" s="87"/>
      <c r="AH804" s="88"/>
      <c r="AI804" s="88"/>
      <c r="AJ804" s="87"/>
    </row>
    <row r="805" spans="2:36" ht="18" customHeight="1" x14ac:dyDescent="0.25"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  <c r="AA805" s="87"/>
      <c r="AB805" s="87"/>
      <c r="AC805" s="87"/>
      <c r="AD805" s="87"/>
      <c r="AE805" s="87"/>
      <c r="AF805" s="87"/>
      <c r="AG805" s="87"/>
      <c r="AH805" s="88"/>
      <c r="AI805" s="88"/>
      <c r="AJ805" s="87"/>
    </row>
    <row r="806" spans="2:36" ht="18" customHeight="1" x14ac:dyDescent="0.25"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  <c r="AA806" s="87"/>
      <c r="AB806" s="87"/>
      <c r="AC806" s="87"/>
      <c r="AD806" s="87"/>
      <c r="AE806" s="87"/>
      <c r="AF806" s="87"/>
      <c r="AG806" s="87"/>
      <c r="AH806" s="88"/>
      <c r="AI806" s="88"/>
      <c r="AJ806" s="87"/>
    </row>
    <row r="807" spans="2:36" ht="18" customHeight="1" x14ac:dyDescent="0.25"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  <c r="AA807" s="87"/>
      <c r="AB807" s="87"/>
      <c r="AC807" s="87"/>
      <c r="AD807" s="87"/>
      <c r="AE807" s="87"/>
      <c r="AF807" s="87"/>
      <c r="AG807" s="87"/>
      <c r="AH807" s="88"/>
      <c r="AI807" s="88"/>
      <c r="AJ807" s="87"/>
    </row>
    <row r="808" spans="2:36" ht="18" customHeight="1" x14ac:dyDescent="0.25"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  <c r="AA808" s="87"/>
      <c r="AB808" s="87"/>
      <c r="AC808" s="87"/>
      <c r="AD808" s="87"/>
      <c r="AE808" s="87"/>
      <c r="AF808" s="87"/>
      <c r="AG808" s="87"/>
      <c r="AH808" s="88"/>
      <c r="AI808" s="88"/>
      <c r="AJ808" s="87"/>
    </row>
    <row r="809" spans="2:36" ht="18" customHeight="1" x14ac:dyDescent="0.25"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  <c r="AA809" s="87"/>
      <c r="AB809" s="87"/>
      <c r="AC809" s="87"/>
      <c r="AD809" s="87"/>
      <c r="AE809" s="87"/>
      <c r="AF809" s="87"/>
      <c r="AG809" s="87"/>
      <c r="AH809" s="88"/>
      <c r="AI809" s="88"/>
      <c r="AJ809" s="87"/>
    </row>
    <row r="810" spans="2:36" ht="18" customHeight="1" x14ac:dyDescent="0.25"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  <c r="AA810" s="87"/>
      <c r="AB810" s="87"/>
      <c r="AC810" s="87"/>
      <c r="AD810" s="87"/>
      <c r="AE810" s="87"/>
      <c r="AF810" s="87"/>
      <c r="AG810" s="87"/>
      <c r="AH810" s="88"/>
      <c r="AI810" s="88"/>
      <c r="AJ810" s="87"/>
    </row>
    <row r="811" spans="2:36" ht="18" customHeight="1" x14ac:dyDescent="0.25"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  <c r="AA811" s="87"/>
      <c r="AB811" s="87"/>
      <c r="AC811" s="87"/>
      <c r="AD811" s="87"/>
      <c r="AE811" s="87"/>
      <c r="AF811" s="87"/>
      <c r="AG811" s="87"/>
      <c r="AH811" s="88"/>
      <c r="AI811" s="88"/>
      <c r="AJ811" s="87"/>
    </row>
    <row r="812" spans="2:36" ht="18" customHeight="1" x14ac:dyDescent="0.25"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  <c r="AA812" s="87"/>
      <c r="AB812" s="87"/>
      <c r="AC812" s="87"/>
      <c r="AD812" s="87"/>
      <c r="AE812" s="87"/>
      <c r="AF812" s="87"/>
      <c r="AG812" s="87"/>
      <c r="AH812" s="88"/>
      <c r="AI812" s="88"/>
      <c r="AJ812" s="87"/>
    </row>
    <row r="813" spans="2:36" ht="18" customHeight="1" x14ac:dyDescent="0.25"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  <c r="AA813" s="87"/>
      <c r="AB813" s="87"/>
      <c r="AC813" s="87"/>
      <c r="AD813" s="87"/>
      <c r="AE813" s="87"/>
      <c r="AF813" s="87"/>
      <c r="AG813" s="87"/>
      <c r="AH813" s="88"/>
      <c r="AI813" s="88"/>
      <c r="AJ813" s="87"/>
    </row>
    <row r="814" spans="2:36" ht="18" customHeight="1" x14ac:dyDescent="0.25"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  <c r="AA814" s="87"/>
      <c r="AB814" s="87"/>
      <c r="AC814" s="87"/>
      <c r="AD814" s="87"/>
      <c r="AE814" s="87"/>
      <c r="AF814" s="87"/>
      <c r="AG814" s="87"/>
      <c r="AH814" s="88"/>
      <c r="AI814" s="88"/>
      <c r="AJ814" s="87"/>
    </row>
    <row r="815" spans="2:36" ht="18" customHeight="1" x14ac:dyDescent="0.25"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  <c r="AA815" s="87"/>
      <c r="AB815" s="87"/>
      <c r="AC815" s="87"/>
      <c r="AD815" s="87"/>
      <c r="AE815" s="87"/>
      <c r="AF815" s="87"/>
      <c r="AG815" s="87"/>
      <c r="AH815" s="88"/>
      <c r="AI815" s="88"/>
      <c r="AJ815" s="87"/>
    </row>
    <row r="816" spans="2:36" ht="18" customHeight="1" x14ac:dyDescent="0.25"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  <c r="AA816" s="87"/>
      <c r="AB816" s="87"/>
      <c r="AC816" s="87"/>
      <c r="AD816" s="87"/>
      <c r="AE816" s="87"/>
      <c r="AF816" s="87"/>
      <c r="AG816" s="87"/>
      <c r="AH816" s="88"/>
      <c r="AI816" s="88"/>
      <c r="AJ816" s="87"/>
    </row>
    <row r="817" spans="2:36" ht="18" customHeight="1" x14ac:dyDescent="0.25"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  <c r="AA817" s="87"/>
      <c r="AB817" s="87"/>
      <c r="AC817" s="87"/>
      <c r="AD817" s="87"/>
      <c r="AE817" s="87"/>
      <c r="AF817" s="87"/>
      <c r="AG817" s="87"/>
      <c r="AH817" s="88"/>
      <c r="AI817" s="88"/>
      <c r="AJ817" s="87"/>
    </row>
    <row r="818" spans="2:36" ht="18" customHeight="1" x14ac:dyDescent="0.25"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  <c r="AA818" s="87"/>
      <c r="AB818" s="87"/>
      <c r="AC818" s="87"/>
      <c r="AD818" s="87"/>
      <c r="AE818" s="87"/>
      <c r="AF818" s="87"/>
      <c r="AG818" s="87"/>
      <c r="AH818" s="88"/>
      <c r="AI818" s="88"/>
      <c r="AJ818" s="87"/>
    </row>
    <row r="819" spans="2:36" ht="18" customHeight="1" x14ac:dyDescent="0.25"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  <c r="AA819" s="87"/>
      <c r="AB819" s="87"/>
      <c r="AC819" s="87"/>
      <c r="AD819" s="87"/>
      <c r="AE819" s="87"/>
      <c r="AF819" s="87"/>
      <c r="AG819" s="87"/>
      <c r="AH819" s="88"/>
      <c r="AI819" s="88"/>
      <c r="AJ819" s="87"/>
    </row>
    <row r="820" spans="2:36" ht="18" customHeight="1" x14ac:dyDescent="0.25"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  <c r="AA820" s="87"/>
      <c r="AB820" s="87"/>
      <c r="AC820" s="87"/>
      <c r="AD820" s="87"/>
      <c r="AE820" s="87"/>
      <c r="AF820" s="87"/>
      <c r="AG820" s="87"/>
      <c r="AH820" s="88"/>
      <c r="AI820" s="88"/>
      <c r="AJ820" s="87"/>
    </row>
    <row r="821" spans="2:36" ht="18" customHeight="1" x14ac:dyDescent="0.25"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  <c r="AA821" s="87"/>
      <c r="AB821" s="87"/>
      <c r="AC821" s="87"/>
      <c r="AD821" s="87"/>
      <c r="AE821" s="87"/>
      <c r="AF821" s="87"/>
      <c r="AG821" s="87"/>
      <c r="AH821" s="88"/>
      <c r="AI821" s="88"/>
      <c r="AJ821" s="87"/>
    </row>
    <row r="822" spans="2:36" ht="18" customHeight="1" x14ac:dyDescent="0.25"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  <c r="AA822" s="87"/>
      <c r="AB822" s="87"/>
      <c r="AC822" s="87"/>
      <c r="AD822" s="87"/>
      <c r="AE822" s="87"/>
      <c r="AF822" s="87"/>
      <c r="AG822" s="87"/>
      <c r="AH822" s="88"/>
      <c r="AI822" s="88"/>
      <c r="AJ822" s="87"/>
    </row>
    <row r="823" spans="2:36" ht="18" customHeight="1" x14ac:dyDescent="0.25"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  <c r="AA823" s="87"/>
      <c r="AB823" s="87"/>
      <c r="AC823" s="87"/>
      <c r="AD823" s="87"/>
      <c r="AE823" s="87"/>
      <c r="AF823" s="87"/>
      <c r="AG823" s="87"/>
      <c r="AH823" s="88"/>
      <c r="AI823" s="88"/>
      <c r="AJ823" s="87"/>
    </row>
    <row r="824" spans="2:36" ht="18" customHeight="1" x14ac:dyDescent="0.25"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  <c r="AA824" s="87"/>
      <c r="AB824" s="87"/>
      <c r="AC824" s="87"/>
      <c r="AD824" s="87"/>
      <c r="AE824" s="87"/>
      <c r="AF824" s="87"/>
      <c r="AG824" s="87"/>
      <c r="AH824" s="88"/>
      <c r="AI824" s="88"/>
      <c r="AJ824" s="87"/>
    </row>
    <row r="825" spans="2:36" ht="18" customHeight="1" x14ac:dyDescent="0.25"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  <c r="AA825" s="87"/>
      <c r="AB825" s="87"/>
      <c r="AC825" s="87"/>
      <c r="AD825" s="87"/>
      <c r="AE825" s="87"/>
      <c r="AF825" s="87"/>
      <c r="AG825" s="87"/>
      <c r="AH825" s="88"/>
      <c r="AI825" s="88"/>
      <c r="AJ825" s="87"/>
    </row>
    <row r="826" spans="2:36" ht="18" customHeight="1" x14ac:dyDescent="0.25"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  <c r="AA826" s="87"/>
      <c r="AB826" s="87"/>
      <c r="AC826" s="87"/>
      <c r="AD826" s="87"/>
      <c r="AE826" s="87"/>
      <c r="AF826" s="87"/>
      <c r="AG826" s="87"/>
      <c r="AH826" s="88"/>
      <c r="AI826" s="88"/>
      <c r="AJ826" s="87"/>
    </row>
    <row r="827" spans="2:36" ht="18" customHeight="1" x14ac:dyDescent="0.25"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  <c r="AA827" s="87"/>
      <c r="AB827" s="87"/>
      <c r="AC827" s="87"/>
      <c r="AD827" s="87"/>
      <c r="AE827" s="87"/>
      <c r="AF827" s="87"/>
      <c r="AG827" s="87"/>
      <c r="AH827" s="88"/>
      <c r="AI827" s="88"/>
      <c r="AJ827" s="87"/>
    </row>
    <row r="828" spans="2:36" ht="18" customHeight="1" x14ac:dyDescent="0.25"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  <c r="AA828" s="87"/>
      <c r="AB828" s="87"/>
      <c r="AC828" s="87"/>
      <c r="AD828" s="87"/>
      <c r="AE828" s="87"/>
      <c r="AF828" s="87"/>
      <c r="AG828" s="87"/>
      <c r="AH828" s="88"/>
      <c r="AI828" s="88"/>
      <c r="AJ828" s="87"/>
    </row>
    <row r="829" spans="2:36" ht="18" customHeight="1" x14ac:dyDescent="0.25"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  <c r="AA829" s="87"/>
      <c r="AB829" s="87"/>
      <c r="AC829" s="87"/>
      <c r="AD829" s="87"/>
      <c r="AE829" s="87"/>
      <c r="AF829" s="87"/>
      <c r="AG829" s="87"/>
      <c r="AH829" s="88"/>
      <c r="AI829" s="88"/>
      <c r="AJ829" s="87"/>
    </row>
    <row r="830" spans="2:36" ht="18" customHeight="1" x14ac:dyDescent="0.25"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  <c r="AA830" s="87"/>
      <c r="AB830" s="87"/>
      <c r="AC830" s="87"/>
      <c r="AD830" s="87"/>
      <c r="AE830" s="87"/>
      <c r="AF830" s="87"/>
      <c r="AG830" s="87"/>
      <c r="AH830" s="88"/>
      <c r="AI830" s="88"/>
      <c r="AJ830" s="87"/>
    </row>
    <row r="831" spans="2:36" ht="18" customHeight="1" x14ac:dyDescent="0.25"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  <c r="AA831" s="87"/>
      <c r="AB831" s="87"/>
      <c r="AC831" s="87"/>
      <c r="AD831" s="87"/>
      <c r="AE831" s="87"/>
      <c r="AF831" s="87"/>
      <c r="AG831" s="87"/>
      <c r="AH831" s="88"/>
      <c r="AI831" s="88"/>
      <c r="AJ831" s="87"/>
    </row>
    <row r="832" spans="2:36" ht="18" customHeight="1" x14ac:dyDescent="0.25"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  <c r="AA832" s="87"/>
      <c r="AB832" s="87"/>
      <c r="AC832" s="87"/>
      <c r="AD832" s="87"/>
      <c r="AE832" s="87"/>
      <c r="AF832" s="87"/>
      <c r="AG832" s="87"/>
      <c r="AH832" s="88"/>
      <c r="AI832" s="88"/>
      <c r="AJ832" s="87"/>
    </row>
    <row r="833" spans="2:36" ht="18" customHeight="1" x14ac:dyDescent="0.25"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  <c r="AA833" s="87"/>
      <c r="AB833" s="87"/>
      <c r="AC833" s="87"/>
      <c r="AD833" s="87"/>
      <c r="AE833" s="87"/>
      <c r="AF833" s="87"/>
      <c r="AG833" s="87"/>
      <c r="AH833" s="88"/>
      <c r="AI833" s="88"/>
      <c r="AJ833" s="87"/>
    </row>
    <row r="834" spans="2:36" ht="18" customHeight="1" x14ac:dyDescent="0.25"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  <c r="AA834" s="87"/>
      <c r="AB834" s="87"/>
      <c r="AC834" s="87"/>
      <c r="AD834" s="87"/>
      <c r="AE834" s="87"/>
      <c r="AF834" s="87"/>
      <c r="AG834" s="87"/>
      <c r="AH834" s="88"/>
      <c r="AI834" s="88"/>
      <c r="AJ834" s="87"/>
    </row>
    <row r="835" spans="2:36" ht="18" customHeight="1" x14ac:dyDescent="0.25"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  <c r="AA835" s="87"/>
      <c r="AB835" s="87"/>
      <c r="AC835" s="87"/>
      <c r="AD835" s="87"/>
      <c r="AE835" s="87"/>
      <c r="AF835" s="87"/>
      <c r="AG835" s="87"/>
      <c r="AH835" s="88"/>
      <c r="AI835" s="88"/>
      <c r="AJ835" s="87"/>
    </row>
    <row r="836" spans="2:36" ht="18" customHeight="1" x14ac:dyDescent="0.25"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  <c r="AA836" s="87"/>
      <c r="AB836" s="87"/>
      <c r="AC836" s="87"/>
      <c r="AD836" s="87"/>
      <c r="AE836" s="87"/>
      <c r="AF836" s="87"/>
      <c r="AG836" s="87"/>
      <c r="AH836" s="88"/>
      <c r="AI836" s="88"/>
      <c r="AJ836" s="87"/>
    </row>
    <row r="837" spans="2:36" ht="18" customHeight="1" x14ac:dyDescent="0.25"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  <c r="AA837" s="87"/>
      <c r="AB837" s="87"/>
      <c r="AC837" s="87"/>
      <c r="AD837" s="87"/>
      <c r="AE837" s="87"/>
      <c r="AF837" s="87"/>
      <c r="AG837" s="87"/>
      <c r="AH837" s="88"/>
      <c r="AI837" s="88"/>
      <c r="AJ837" s="87"/>
    </row>
    <row r="838" spans="2:36" ht="18" customHeight="1" x14ac:dyDescent="0.25"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  <c r="AA838" s="87"/>
      <c r="AB838" s="87"/>
      <c r="AC838" s="87"/>
      <c r="AD838" s="87"/>
      <c r="AE838" s="87"/>
      <c r="AF838" s="87"/>
      <c r="AG838" s="87"/>
      <c r="AH838" s="88"/>
      <c r="AI838" s="88"/>
      <c r="AJ838" s="87"/>
    </row>
    <row r="839" spans="2:36" ht="18" customHeight="1" x14ac:dyDescent="0.25"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  <c r="AA839" s="87"/>
      <c r="AB839" s="87"/>
      <c r="AC839" s="87"/>
      <c r="AD839" s="87"/>
      <c r="AE839" s="87"/>
      <c r="AF839" s="87"/>
      <c r="AG839" s="87"/>
      <c r="AH839" s="88"/>
      <c r="AI839" s="88"/>
      <c r="AJ839" s="87"/>
    </row>
    <row r="840" spans="2:36" ht="18" customHeight="1" x14ac:dyDescent="0.25"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  <c r="AA840" s="87"/>
      <c r="AB840" s="87"/>
      <c r="AC840" s="87"/>
      <c r="AD840" s="87"/>
      <c r="AE840" s="87"/>
      <c r="AF840" s="87"/>
      <c r="AG840" s="87"/>
      <c r="AH840" s="88"/>
      <c r="AI840" s="88"/>
      <c r="AJ840" s="87"/>
    </row>
    <row r="841" spans="2:36" ht="18" customHeight="1" x14ac:dyDescent="0.25"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  <c r="AA841" s="87"/>
      <c r="AB841" s="87"/>
      <c r="AC841" s="87"/>
      <c r="AD841" s="87"/>
      <c r="AE841" s="87"/>
      <c r="AF841" s="87"/>
      <c r="AG841" s="87"/>
      <c r="AH841" s="88"/>
      <c r="AI841" s="88"/>
      <c r="AJ841" s="87"/>
    </row>
    <row r="842" spans="2:36" ht="18" customHeight="1" x14ac:dyDescent="0.25"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  <c r="AA842" s="87"/>
      <c r="AB842" s="87"/>
      <c r="AC842" s="87"/>
      <c r="AD842" s="87"/>
      <c r="AE842" s="87"/>
      <c r="AF842" s="87"/>
      <c r="AG842" s="87"/>
      <c r="AH842" s="88"/>
      <c r="AI842" s="88"/>
      <c r="AJ842" s="87"/>
    </row>
    <row r="843" spans="2:36" ht="18" customHeight="1" x14ac:dyDescent="0.25"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  <c r="AA843" s="87"/>
      <c r="AB843" s="87"/>
      <c r="AC843" s="87"/>
      <c r="AD843" s="87"/>
      <c r="AE843" s="87"/>
      <c r="AF843" s="87"/>
      <c r="AG843" s="87"/>
      <c r="AH843" s="88"/>
      <c r="AI843" s="88"/>
      <c r="AJ843" s="87"/>
    </row>
    <row r="844" spans="2:36" ht="18" customHeight="1" x14ac:dyDescent="0.25"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  <c r="AA844" s="87"/>
      <c r="AB844" s="87"/>
      <c r="AC844" s="87"/>
      <c r="AD844" s="87"/>
      <c r="AE844" s="87"/>
      <c r="AF844" s="87"/>
      <c r="AG844" s="87"/>
      <c r="AH844" s="88"/>
      <c r="AI844" s="88"/>
      <c r="AJ844" s="87"/>
    </row>
    <row r="845" spans="2:36" ht="18" customHeight="1" x14ac:dyDescent="0.25"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  <c r="AA845" s="87"/>
      <c r="AB845" s="87"/>
      <c r="AC845" s="87"/>
      <c r="AD845" s="87"/>
      <c r="AE845" s="87"/>
      <c r="AF845" s="87"/>
      <c r="AG845" s="87"/>
      <c r="AH845" s="88"/>
      <c r="AI845" s="88"/>
      <c r="AJ845" s="87"/>
    </row>
    <row r="846" spans="2:36" ht="18" customHeight="1" x14ac:dyDescent="0.25"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  <c r="AA846" s="87"/>
      <c r="AB846" s="87"/>
      <c r="AC846" s="87"/>
      <c r="AD846" s="87"/>
      <c r="AE846" s="87"/>
      <c r="AF846" s="87"/>
      <c r="AG846" s="87"/>
      <c r="AH846" s="88"/>
      <c r="AI846" s="88"/>
      <c r="AJ846" s="87"/>
    </row>
    <row r="847" spans="2:36" ht="18" customHeight="1" x14ac:dyDescent="0.25"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  <c r="AA847" s="87"/>
      <c r="AB847" s="87"/>
      <c r="AC847" s="87"/>
      <c r="AD847" s="87"/>
      <c r="AE847" s="87"/>
      <c r="AF847" s="87"/>
      <c r="AG847" s="87"/>
      <c r="AH847" s="88"/>
      <c r="AI847" s="88"/>
      <c r="AJ847" s="87"/>
    </row>
    <row r="848" spans="2:36" ht="18" customHeight="1" x14ac:dyDescent="0.25"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  <c r="AA848" s="87"/>
      <c r="AB848" s="87"/>
      <c r="AC848" s="87"/>
      <c r="AD848" s="87"/>
      <c r="AE848" s="87"/>
      <c r="AF848" s="87"/>
      <c r="AG848" s="87"/>
      <c r="AH848" s="88"/>
      <c r="AI848" s="88"/>
      <c r="AJ848" s="87"/>
    </row>
    <row r="849" spans="2:36" ht="18" customHeight="1" x14ac:dyDescent="0.25"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  <c r="AA849" s="87"/>
      <c r="AB849" s="87"/>
      <c r="AC849" s="87"/>
      <c r="AD849" s="87"/>
      <c r="AE849" s="87"/>
      <c r="AF849" s="87"/>
      <c r="AG849" s="87"/>
      <c r="AH849" s="88"/>
      <c r="AI849" s="88"/>
      <c r="AJ849" s="87"/>
    </row>
    <row r="850" spans="2:36" ht="18" customHeight="1" x14ac:dyDescent="0.25"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  <c r="AA850" s="87"/>
      <c r="AB850" s="87"/>
      <c r="AC850" s="87"/>
      <c r="AD850" s="87"/>
      <c r="AE850" s="87"/>
      <c r="AF850" s="87"/>
      <c r="AG850" s="87"/>
      <c r="AH850" s="88"/>
      <c r="AI850" s="88"/>
      <c r="AJ850" s="87"/>
    </row>
    <row r="851" spans="2:36" ht="18" customHeight="1" x14ac:dyDescent="0.25"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  <c r="AA851" s="87"/>
      <c r="AB851" s="87"/>
      <c r="AC851" s="87"/>
      <c r="AD851" s="87"/>
      <c r="AE851" s="87"/>
      <c r="AF851" s="87"/>
      <c r="AG851" s="87"/>
      <c r="AH851" s="88"/>
      <c r="AI851" s="88"/>
      <c r="AJ851" s="87"/>
    </row>
    <row r="852" spans="2:36" ht="18" customHeight="1" x14ac:dyDescent="0.25"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  <c r="AA852" s="87"/>
      <c r="AB852" s="87"/>
      <c r="AC852" s="87"/>
      <c r="AD852" s="87"/>
      <c r="AE852" s="87"/>
      <c r="AF852" s="87"/>
      <c r="AG852" s="87"/>
      <c r="AH852" s="88"/>
      <c r="AI852" s="88"/>
      <c r="AJ852" s="87"/>
    </row>
    <row r="853" spans="2:36" ht="18" customHeight="1" x14ac:dyDescent="0.25"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  <c r="AC853" s="87"/>
      <c r="AD853" s="87"/>
      <c r="AE853" s="87"/>
      <c r="AF853" s="87"/>
      <c r="AG853" s="87"/>
      <c r="AH853" s="88"/>
      <c r="AI853" s="88"/>
      <c r="AJ853" s="87"/>
    </row>
    <row r="854" spans="2:36" ht="18" customHeight="1" x14ac:dyDescent="0.25"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  <c r="AA854" s="87"/>
      <c r="AB854" s="87"/>
      <c r="AC854" s="87"/>
      <c r="AD854" s="87"/>
      <c r="AE854" s="87"/>
      <c r="AF854" s="87"/>
      <c r="AG854" s="87"/>
      <c r="AH854" s="88"/>
      <c r="AI854" s="88"/>
      <c r="AJ854" s="87"/>
    </row>
    <row r="855" spans="2:36" ht="18" customHeight="1" x14ac:dyDescent="0.25"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  <c r="AA855" s="87"/>
      <c r="AB855" s="87"/>
      <c r="AC855" s="87"/>
      <c r="AD855" s="87"/>
      <c r="AE855" s="87"/>
      <c r="AF855" s="87"/>
      <c r="AG855" s="87"/>
      <c r="AH855" s="88"/>
      <c r="AI855" s="88"/>
      <c r="AJ855" s="87"/>
    </row>
    <row r="856" spans="2:36" ht="18" customHeight="1" x14ac:dyDescent="0.25"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  <c r="AA856" s="87"/>
      <c r="AB856" s="87"/>
      <c r="AC856" s="87"/>
      <c r="AD856" s="87"/>
      <c r="AE856" s="87"/>
      <c r="AF856" s="87"/>
      <c r="AG856" s="87"/>
      <c r="AH856" s="88"/>
      <c r="AI856" s="88"/>
      <c r="AJ856" s="87"/>
    </row>
    <row r="857" spans="2:36" ht="18" customHeight="1" x14ac:dyDescent="0.25"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  <c r="AA857" s="87"/>
      <c r="AB857" s="87"/>
      <c r="AC857" s="87"/>
      <c r="AD857" s="87"/>
      <c r="AE857" s="87"/>
      <c r="AF857" s="87"/>
      <c r="AG857" s="87"/>
      <c r="AH857" s="88"/>
      <c r="AI857" s="88"/>
      <c r="AJ857" s="87"/>
    </row>
    <row r="858" spans="2:36" ht="18" customHeight="1" x14ac:dyDescent="0.25"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  <c r="AA858" s="87"/>
      <c r="AB858" s="87"/>
      <c r="AC858" s="87"/>
      <c r="AD858" s="87"/>
      <c r="AE858" s="87"/>
      <c r="AF858" s="87"/>
      <c r="AG858" s="87"/>
      <c r="AH858" s="88"/>
      <c r="AI858" s="88"/>
      <c r="AJ858" s="87"/>
    </row>
    <row r="859" spans="2:36" ht="18" customHeight="1" x14ac:dyDescent="0.25"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  <c r="AA859" s="87"/>
      <c r="AB859" s="87"/>
      <c r="AC859" s="87"/>
      <c r="AD859" s="87"/>
      <c r="AE859" s="87"/>
      <c r="AF859" s="87"/>
      <c r="AG859" s="87"/>
      <c r="AH859" s="88"/>
      <c r="AI859" s="88"/>
      <c r="AJ859" s="87"/>
    </row>
    <row r="860" spans="2:36" ht="18" customHeight="1" x14ac:dyDescent="0.25"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  <c r="AA860" s="87"/>
      <c r="AB860" s="87"/>
      <c r="AC860" s="87"/>
      <c r="AD860" s="87"/>
      <c r="AE860" s="87"/>
      <c r="AF860" s="87"/>
      <c r="AG860" s="87"/>
      <c r="AH860" s="88"/>
      <c r="AI860" s="88"/>
      <c r="AJ860" s="87"/>
    </row>
    <row r="861" spans="2:36" ht="18" customHeight="1" x14ac:dyDescent="0.25"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  <c r="AA861" s="87"/>
      <c r="AB861" s="87"/>
      <c r="AC861" s="87"/>
      <c r="AD861" s="87"/>
      <c r="AE861" s="87"/>
      <c r="AF861" s="87"/>
      <c r="AG861" s="87"/>
      <c r="AH861" s="88"/>
      <c r="AI861" s="88"/>
      <c r="AJ861" s="87"/>
    </row>
    <row r="862" spans="2:36" ht="18" customHeight="1" x14ac:dyDescent="0.25"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  <c r="AA862" s="87"/>
      <c r="AB862" s="87"/>
      <c r="AC862" s="87"/>
      <c r="AD862" s="87"/>
      <c r="AE862" s="87"/>
      <c r="AF862" s="87"/>
      <c r="AG862" s="87"/>
      <c r="AH862" s="88"/>
      <c r="AI862" s="88"/>
      <c r="AJ862" s="87"/>
    </row>
    <row r="863" spans="2:36" ht="18" customHeight="1" x14ac:dyDescent="0.25"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  <c r="AA863" s="87"/>
      <c r="AB863" s="87"/>
      <c r="AC863" s="87"/>
      <c r="AD863" s="87"/>
      <c r="AE863" s="87"/>
      <c r="AF863" s="87"/>
      <c r="AG863" s="87"/>
      <c r="AH863" s="88"/>
      <c r="AI863" s="88"/>
      <c r="AJ863" s="87"/>
    </row>
    <row r="864" spans="2:36" ht="18" customHeight="1" x14ac:dyDescent="0.25"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  <c r="AA864" s="87"/>
      <c r="AB864" s="87"/>
      <c r="AC864" s="87"/>
      <c r="AD864" s="87"/>
      <c r="AE864" s="87"/>
      <c r="AF864" s="87"/>
      <c r="AG864" s="87"/>
      <c r="AH864" s="88"/>
      <c r="AI864" s="88"/>
      <c r="AJ864" s="87"/>
    </row>
    <row r="865" spans="2:36" ht="18" customHeight="1" x14ac:dyDescent="0.25"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  <c r="AA865" s="87"/>
      <c r="AB865" s="87"/>
      <c r="AC865" s="87"/>
      <c r="AD865" s="87"/>
      <c r="AE865" s="87"/>
      <c r="AF865" s="87"/>
      <c r="AG865" s="87"/>
      <c r="AH865" s="88"/>
      <c r="AI865" s="88"/>
      <c r="AJ865" s="87"/>
    </row>
    <row r="866" spans="2:36" ht="18" customHeight="1" x14ac:dyDescent="0.25"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  <c r="AA866" s="87"/>
      <c r="AB866" s="87"/>
      <c r="AC866" s="87"/>
      <c r="AD866" s="87"/>
      <c r="AE866" s="87"/>
      <c r="AF866" s="87"/>
      <c r="AG866" s="87"/>
      <c r="AH866" s="88"/>
      <c r="AI866" s="88"/>
      <c r="AJ866" s="87"/>
    </row>
    <row r="867" spans="2:36" ht="18" customHeight="1" x14ac:dyDescent="0.25"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  <c r="AA867" s="87"/>
      <c r="AB867" s="87"/>
      <c r="AC867" s="87"/>
      <c r="AD867" s="87"/>
      <c r="AE867" s="87"/>
      <c r="AF867" s="87"/>
      <c r="AG867" s="87"/>
      <c r="AH867" s="88"/>
      <c r="AI867" s="88"/>
      <c r="AJ867" s="87"/>
    </row>
    <row r="868" spans="2:36" ht="18" customHeight="1" x14ac:dyDescent="0.25"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  <c r="AA868" s="87"/>
      <c r="AB868" s="87"/>
      <c r="AC868" s="87"/>
      <c r="AD868" s="87"/>
      <c r="AE868" s="87"/>
      <c r="AF868" s="87"/>
      <c r="AG868" s="87"/>
      <c r="AH868" s="88"/>
      <c r="AI868" s="88"/>
      <c r="AJ868" s="87"/>
    </row>
    <row r="869" spans="2:36" ht="18" customHeight="1" x14ac:dyDescent="0.25"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  <c r="AA869" s="87"/>
      <c r="AB869" s="87"/>
      <c r="AC869" s="87"/>
      <c r="AD869" s="87"/>
      <c r="AE869" s="87"/>
      <c r="AF869" s="87"/>
      <c r="AG869" s="87"/>
      <c r="AH869" s="88"/>
      <c r="AI869" s="88"/>
      <c r="AJ869" s="87"/>
    </row>
    <row r="870" spans="2:36" ht="18" customHeight="1" x14ac:dyDescent="0.25"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  <c r="AA870" s="87"/>
      <c r="AB870" s="87"/>
      <c r="AC870" s="87"/>
      <c r="AD870" s="87"/>
      <c r="AE870" s="87"/>
      <c r="AF870" s="87"/>
      <c r="AG870" s="87"/>
      <c r="AH870" s="88"/>
      <c r="AI870" s="88"/>
      <c r="AJ870" s="87"/>
    </row>
    <row r="871" spans="2:36" ht="18" customHeight="1" x14ac:dyDescent="0.25"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  <c r="AA871" s="87"/>
      <c r="AB871" s="87"/>
      <c r="AC871" s="87"/>
      <c r="AD871" s="87"/>
      <c r="AE871" s="87"/>
      <c r="AF871" s="87"/>
      <c r="AG871" s="87"/>
      <c r="AH871" s="88"/>
      <c r="AI871" s="88"/>
      <c r="AJ871" s="87"/>
    </row>
    <row r="872" spans="2:36" ht="18" customHeight="1" x14ac:dyDescent="0.25"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  <c r="AA872" s="87"/>
      <c r="AB872" s="87"/>
      <c r="AC872" s="87"/>
      <c r="AD872" s="87"/>
      <c r="AE872" s="87"/>
      <c r="AF872" s="87"/>
      <c r="AG872" s="87"/>
      <c r="AH872" s="88"/>
      <c r="AI872" s="88"/>
      <c r="AJ872" s="87"/>
    </row>
    <row r="873" spans="2:36" ht="18" customHeight="1" x14ac:dyDescent="0.25"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  <c r="AA873" s="87"/>
      <c r="AB873" s="87"/>
      <c r="AC873" s="87"/>
      <c r="AD873" s="87"/>
      <c r="AE873" s="87"/>
      <c r="AF873" s="87"/>
      <c r="AG873" s="87"/>
      <c r="AH873" s="88"/>
      <c r="AI873" s="88"/>
      <c r="AJ873" s="87"/>
    </row>
    <row r="874" spans="2:36" ht="18" customHeight="1" x14ac:dyDescent="0.25"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  <c r="AA874" s="87"/>
      <c r="AB874" s="87"/>
      <c r="AC874" s="87"/>
      <c r="AD874" s="87"/>
      <c r="AE874" s="87"/>
      <c r="AF874" s="87"/>
      <c r="AG874" s="87"/>
      <c r="AH874" s="88"/>
      <c r="AI874" s="88"/>
      <c r="AJ874" s="87"/>
    </row>
    <row r="875" spans="2:36" ht="18" customHeight="1" x14ac:dyDescent="0.25"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  <c r="AA875" s="87"/>
      <c r="AB875" s="87"/>
      <c r="AC875" s="87"/>
      <c r="AD875" s="87"/>
      <c r="AE875" s="87"/>
      <c r="AF875" s="87"/>
      <c r="AG875" s="87"/>
      <c r="AH875" s="88"/>
      <c r="AI875" s="88"/>
      <c r="AJ875" s="87"/>
    </row>
    <row r="876" spans="2:36" ht="18" customHeight="1" x14ac:dyDescent="0.25"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  <c r="AA876" s="87"/>
      <c r="AB876" s="87"/>
      <c r="AC876" s="87"/>
      <c r="AD876" s="87"/>
      <c r="AE876" s="87"/>
      <c r="AF876" s="87"/>
      <c r="AG876" s="87"/>
      <c r="AH876" s="88"/>
      <c r="AI876" s="88"/>
      <c r="AJ876" s="87"/>
    </row>
    <row r="877" spans="2:36" ht="18" customHeight="1" x14ac:dyDescent="0.25"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  <c r="AA877" s="87"/>
      <c r="AB877" s="87"/>
      <c r="AC877" s="87"/>
      <c r="AD877" s="87"/>
      <c r="AE877" s="87"/>
      <c r="AF877" s="87"/>
      <c r="AG877" s="87"/>
      <c r="AH877" s="88"/>
      <c r="AI877" s="88"/>
      <c r="AJ877" s="87"/>
    </row>
    <row r="878" spans="2:36" ht="18" customHeight="1" x14ac:dyDescent="0.25"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  <c r="AA878" s="87"/>
      <c r="AB878" s="87"/>
      <c r="AC878" s="87"/>
      <c r="AD878" s="87"/>
      <c r="AE878" s="87"/>
      <c r="AF878" s="87"/>
      <c r="AG878" s="87"/>
      <c r="AH878" s="88"/>
      <c r="AI878" s="88"/>
      <c r="AJ878" s="87"/>
    </row>
    <row r="879" spans="2:36" ht="18" customHeight="1" x14ac:dyDescent="0.25"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  <c r="AA879" s="87"/>
      <c r="AB879" s="87"/>
      <c r="AC879" s="87"/>
      <c r="AD879" s="87"/>
      <c r="AE879" s="87"/>
      <c r="AF879" s="87"/>
      <c r="AG879" s="87"/>
      <c r="AH879" s="88"/>
      <c r="AI879" s="88"/>
      <c r="AJ879" s="87"/>
    </row>
    <row r="880" spans="2:36" ht="18" customHeight="1" x14ac:dyDescent="0.25"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  <c r="AA880" s="87"/>
      <c r="AB880" s="87"/>
      <c r="AC880" s="87"/>
      <c r="AD880" s="87"/>
      <c r="AE880" s="87"/>
      <c r="AF880" s="87"/>
      <c r="AG880" s="87"/>
      <c r="AH880" s="88"/>
      <c r="AI880" s="88"/>
      <c r="AJ880" s="87"/>
    </row>
    <row r="881" spans="2:36" ht="18" customHeight="1" x14ac:dyDescent="0.25"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  <c r="AA881" s="87"/>
      <c r="AB881" s="87"/>
      <c r="AC881" s="87"/>
      <c r="AD881" s="87"/>
      <c r="AE881" s="87"/>
      <c r="AF881" s="87"/>
      <c r="AG881" s="87"/>
      <c r="AH881" s="88"/>
      <c r="AI881" s="88"/>
      <c r="AJ881" s="87"/>
    </row>
    <row r="882" spans="2:36" ht="18" customHeight="1" x14ac:dyDescent="0.25"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  <c r="AA882" s="87"/>
      <c r="AB882" s="87"/>
      <c r="AC882" s="87"/>
      <c r="AD882" s="87"/>
      <c r="AE882" s="87"/>
      <c r="AF882" s="87"/>
      <c r="AG882" s="87"/>
      <c r="AH882" s="88"/>
      <c r="AI882" s="88"/>
      <c r="AJ882" s="87"/>
    </row>
    <row r="883" spans="2:36" ht="18" customHeight="1" x14ac:dyDescent="0.25"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  <c r="AA883" s="87"/>
      <c r="AB883" s="87"/>
      <c r="AC883" s="87"/>
      <c r="AD883" s="87"/>
      <c r="AE883" s="87"/>
      <c r="AF883" s="87"/>
      <c r="AG883" s="87"/>
      <c r="AH883" s="88"/>
      <c r="AI883" s="88"/>
      <c r="AJ883" s="87"/>
    </row>
    <row r="884" spans="2:36" ht="18" customHeight="1" x14ac:dyDescent="0.25"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  <c r="AA884" s="87"/>
      <c r="AB884" s="87"/>
      <c r="AC884" s="87"/>
      <c r="AD884" s="87"/>
      <c r="AE884" s="87"/>
      <c r="AF884" s="87"/>
      <c r="AG884" s="87"/>
      <c r="AH884" s="88"/>
      <c r="AI884" s="88"/>
      <c r="AJ884" s="87"/>
    </row>
    <row r="885" spans="2:36" ht="18" customHeight="1" x14ac:dyDescent="0.25"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  <c r="AA885" s="87"/>
      <c r="AB885" s="87"/>
      <c r="AC885" s="87"/>
      <c r="AD885" s="87"/>
      <c r="AE885" s="87"/>
      <c r="AF885" s="87"/>
      <c r="AG885" s="87"/>
      <c r="AH885" s="88"/>
      <c r="AI885" s="88"/>
      <c r="AJ885" s="87"/>
    </row>
    <row r="886" spans="2:36" ht="18" customHeight="1" x14ac:dyDescent="0.25"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  <c r="AA886" s="87"/>
      <c r="AB886" s="87"/>
      <c r="AC886" s="87"/>
      <c r="AD886" s="87"/>
      <c r="AE886" s="87"/>
      <c r="AF886" s="87"/>
      <c r="AG886" s="87"/>
      <c r="AH886" s="88"/>
      <c r="AI886" s="88"/>
      <c r="AJ886" s="87"/>
    </row>
    <row r="887" spans="2:36" ht="18" customHeight="1" x14ac:dyDescent="0.25"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  <c r="AA887" s="87"/>
      <c r="AB887" s="87"/>
      <c r="AC887" s="87"/>
      <c r="AD887" s="87"/>
      <c r="AE887" s="87"/>
      <c r="AF887" s="87"/>
      <c r="AG887" s="87"/>
      <c r="AH887" s="88"/>
      <c r="AI887" s="88"/>
      <c r="AJ887" s="87"/>
    </row>
    <row r="888" spans="2:36" ht="18" customHeight="1" x14ac:dyDescent="0.25"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  <c r="AA888" s="87"/>
      <c r="AB888" s="87"/>
      <c r="AC888" s="87"/>
      <c r="AD888" s="87"/>
      <c r="AE888" s="87"/>
      <c r="AF888" s="87"/>
      <c r="AG888" s="87"/>
      <c r="AH888" s="88"/>
      <c r="AI888" s="88"/>
      <c r="AJ888" s="87"/>
    </row>
    <row r="889" spans="2:36" ht="18" customHeight="1" x14ac:dyDescent="0.25"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  <c r="AA889" s="87"/>
      <c r="AB889" s="87"/>
      <c r="AC889" s="87"/>
      <c r="AD889" s="87"/>
      <c r="AE889" s="87"/>
      <c r="AF889" s="87"/>
      <c r="AG889" s="87"/>
      <c r="AH889" s="88"/>
      <c r="AI889" s="88"/>
      <c r="AJ889" s="87"/>
    </row>
    <row r="890" spans="2:36" ht="18" customHeight="1" x14ac:dyDescent="0.25"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  <c r="AA890" s="87"/>
      <c r="AB890" s="87"/>
      <c r="AC890" s="87"/>
      <c r="AD890" s="87"/>
      <c r="AE890" s="87"/>
      <c r="AF890" s="87"/>
      <c r="AG890" s="87"/>
      <c r="AH890" s="88"/>
      <c r="AI890" s="88"/>
      <c r="AJ890" s="87"/>
    </row>
    <row r="891" spans="2:36" ht="18" customHeight="1" x14ac:dyDescent="0.25"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  <c r="AA891" s="87"/>
      <c r="AB891" s="87"/>
      <c r="AC891" s="87"/>
      <c r="AD891" s="87"/>
      <c r="AE891" s="87"/>
      <c r="AF891" s="87"/>
      <c r="AG891" s="87"/>
      <c r="AH891" s="88"/>
      <c r="AI891" s="88"/>
      <c r="AJ891" s="87"/>
    </row>
    <row r="892" spans="2:36" ht="18" customHeight="1" x14ac:dyDescent="0.25"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  <c r="AA892" s="87"/>
      <c r="AB892" s="87"/>
      <c r="AC892" s="87"/>
      <c r="AD892" s="87"/>
      <c r="AE892" s="87"/>
      <c r="AF892" s="87"/>
      <c r="AG892" s="87"/>
      <c r="AH892" s="88"/>
      <c r="AI892" s="88"/>
      <c r="AJ892" s="87"/>
    </row>
    <row r="893" spans="2:36" ht="18" customHeight="1" x14ac:dyDescent="0.25"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  <c r="AA893" s="87"/>
      <c r="AB893" s="87"/>
      <c r="AC893" s="87"/>
      <c r="AD893" s="87"/>
      <c r="AE893" s="87"/>
      <c r="AF893" s="87"/>
      <c r="AG893" s="87"/>
      <c r="AH893" s="88"/>
      <c r="AI893" s="88"/>
      <c r="AJ893" s="87"/>
    </row>
    <row r="894" spans="2:36" ht="18" customHeight="1" x14ac:dyDescent="0.25"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  <c r="AA894" s="87"/>
      <c r="AB894" s="87"/>
      <c r="AC894" s="87"/>
      <c r="AD894" s="87"/>
      <c r="AE894" s="87"/>
      <c r="AF894" s="87"/>
      <c r="AG894" s="87"/>
      <c r="AH894" s="88"/>
      <c r="AI894" s="88"/>
      <c r="AJ894" s="87"/>
    </row>
    <row r="895" spans="2:36" ht="18" customHeight="1" x14ac:dyDescent="0.25"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  <c r="AA895" s="87"/>
      <c r="AB895" s="87"/>
      <c r="AC895" s="87"/>
      <c r="AD895" s="87"/>
      <c r="AE895" s="87"/>
      <c r="AF895" s="87"/>
      <c r="AG895" s="87"/>
      <c r="AH895" s="88"/>
      <c r="AI895" s="88"/>
      <c r="AJ895" s="87"/>
    </row>
    <row r="896" spans="2:36" ht="18" customHeight="1" x14ac:dyDescent="0.25"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  <c r="AA896" s="87"/>
      <c r="AB896" s="87"/>
      <c r="AC896" s="87"/>
      <c r="AD896" s="87"/>
      <c r="AE896" s="87"/>
      <c r="AF896" s="87"/>
      <c r="AG896" s="87"/>
      <c r="AH896" s="88"/>
      <c r="AI896" s="88"/>
      <c r="AJ896" s="87"/>
    </row>
    <row r="897" spans="2:36" ht="18" customHeight="1" x14ac:dyDescent="0.25"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  <c r="AA897" s="87"/>
      <c r="AB897" s="87"/>
      <c r="AC897" s="87"/>
      <c r="AD897" s="87"/>
      <c r="AE897" s="87"/>
      <c r="AF897" s="87"/>
      <c r="AG897" s="87"/>
      <c r="AH897" s="88"/>
      <c r="AI897" s="88"/>
      <c r="AJ897" s="87"/>
    </row>
    <row r="898" spans="2:36" ht="18" customHeight="1" x14ac:dyDescent="0.25"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  <c r="AA898" s="87"/>
      <c r="AB898" s="87"/>
      <c r="AC898" s="87"/>
      <c r="AD898" s="87"/>
      <c r="AE898" s="87"/>
      <c r="AF898" s="87"/>
      <c r="AG898" s="87"/>
      <c r="AH898" s="88"/>
      <c r="AI898" s="88"/>
      <c r="AJ898" s="87"/>
    </row>
    <row r="899" spans="2:36" ht="18" customHeight="1" x14ac:dyDescent="0.25"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  <c r="AA899" s="87"/>
      <c r="AB899" s="87"/>
      <c r="AC899" s="87"/>
      <c r="AD899" s="87"/>
      <c r="AE899" s="87"/>
      <c r="AF899" s="87"/>
      <c r="AG899" s="87"/>
      <c r="AH899" s="88"/>
      <c r="AI899" s="88"/>
      <c r="AJ899" s="87"/>
    </row>
    <row r="900" spans="2:36" ht="18" customHeight="1" x14ac:dyDescent="0.25"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  <c r="AA900" s="87"/>
      <c r="AB900" s="87"/>
      <c r="AC900" s="87"/>
      <c r="AD900" s="87"/>
      <c r="AE900" s="87"/>
      <c r="AF900" s="87"/>
      <c r="AG900" s="87"/>
      <c r="AH900" s="88"/>
      <c r="AI900" s="88"/>
      <c r="AJ900" s="87"/>
    </row>
    <row r="901" spans="2:36" ht="18" customHeight="1" x14ac:dyDescent="0.25"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  <c r="AA901" s="87"/>
      <c r="AB901" s="87"/>
      <c r="AC901" s="87"/>
      <c r="AD901" s="87"/>
      <c r="AE901" s="87"/>
      <c r="AF901" s="87"/>
      <c r="AG901" s="87"/>
      <c r="AH901" s="88"/>
      <c r="AI901" s="88"/>
      <c r="AJ901" s="87"/>
    </row>
    <row r="902" spans="2:36" ht="18" customHeight="1" x14ac:dyDescent="0.25"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  <c r="AA902" s="87"/>
      <c r="AB902" s="87"/>
      <c r="AC902" s="87"/>
      <c r="AD902" s="87"/>
      <c r="AE902" s="87"/>
      <c r="AF902" s="87"/>
      <c r="AG902" s="87"/>
      <c r="AH902" s="88"/>
      <c r="AI902" s="88"/>
      <c r="AJ902" s="87"/>
    </row>
    <row r="903" spans="2:36" ht="18" customHeight="1" x14ac:dyDescent="0.25"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  <c r="AA903" s="87"/>
      <c r="AB903" s="87"/>
      <c r="AC903" s="87"/>
      <c r="AD903" s="87"/>
      <c r="AE903" s="87"/>
      <c r="AF903" s="87"/>
      <c r="AG903" s="87"/>
      <c r="AH903" s="88"/>
      <c r="AI903" s="88"/>
      <c r="AJ903" s="87"/>
    </row>
    <row r="904" spans="2:36" ht="18" customHeight="1" x14ac:dyDescent="0.25"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  <c r="AA904" s="87"/>
      <c r="AB904" s="87"/>
      <c r="AC904" s="87"/>
      <c r="AD904" s="87"/>
      <c r="AE904" s="87"/>
      <c r="AF904" s="87"/>
      <c r="AG904" s="87"/>
      <c r="AH904" s="88"/>
      <c r="AI904" s="88"/>
      <c r="AJ904" s="87"/>
    </row>
    <row r="905" spans="2:36" ht="18" customHeight="1" x14ac:dyDescent="0.25"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  <c r="AA905" s="87"/>
      <c r="AB905" s="87"/>
      <c r="AC905" s="87"/>
      <c r="AD905" s="87"/>
      <c r="AE905" s="87"/>
      <c r="AF905" s="87"/>
      <c r="AG905" s="87"/>
      <c r="AH905" s="88"/>
      <c r="AI905" s="88"/>
      <c r="AJ905" s="87"/>
    </row>
    <row r="906" spans="2:36" ht="18" customHeight="1" x14ac:dyDescent="0.25"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  <c r="AA906" s="87"/>
      <c r="AB906" s="87"/>
      <c r="AC906" s="87"/>
      <c r="AD906" s="87"/>
      <c r="AE906" s="87"/>
      <c r="AF906" s="87"/>
      <c r="AG906" s="87"/>
      <c r="AH906" s="88"/>
      <c r="AI906" s="88"/>
      <c r="AJ906" s="87"/>
    </row>
    <row r="907" spans="2:36" ht="18" customHeight="1" x14ac:dyDescent="0.25"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  <c r="AA907" s="87"/>
      <c r="AB907" s="87"/>
      <c r="AC907" s="87"/>
      <c r="AD907" s="87"/>
      <c r="AE907" s="87"/>
      <c r="AF907" s="87"/>
      <c r="AG907" s="87"/>
      <c r="AH907" s="88"/>
      <c r="AI907" s="88"/>
      <c r="AJ907" s="87"/>
    </row>
    <row r="908" spans="2:36" ht="18" customHeight="1" x14ac:dyDescent="0.25"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  <c r="AA908" s="87"/>
      <c r="AB908" s="87"/>
      <c r="AC908" s="87"/>
      <c r="AD908" s="87"/>
      <c r="AE908" s="87"/>
      <c r="AF908" s="87"/>
      <c r="AG908" s="87"/>
      <c r="AH908" s="88"/>
      <c r="AI908" s="88"/>
      <c r="AJ908" s="87"/>
    </row>
    <row r="909" spans="2:36" ht="18" customHeight="1" x14ac:dyDescent="0.25"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  <c r="AC909" s="87"/>
      <c r="AD909" s="87"/>
      <c r="AE909" s="87"/>
      <c r="AF909" s="87"/>
      <c r="AG909" s="87"/>
      <c r="AH909" s="88"/>
      <c r="AI909" s="88"/>
      <c r="AJ909" s="87"/>
    </row>
    <row r="910" spans="2:36" ht="18" customHeight="1" x14ac:dyDescent="0.25"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  <c r="AA910" s="87"/>
      <c r="AB910" s="87"/>
      <c r="AC910" s="87"/>
      <c r="AD910" s="87"/>
      <c r="AE910" s="87"/>
      <c r="AF910" s="87"/>
      <c r="AG910" s="87"/>
      <c r="AH910" s="88"/>
      <c r="AI910" s="88"/>
      <c r="AJ910" s="87"/>
    </row>
    <row r="911" spans="2:36" ht="18" customHeight="1" x14ac:dyDescent="0.25"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  <c r="AA911" s="87"/>
      <c r="AB911" s="87"/>
      <c r="AC911" s="87"/>
      <c r="AD911" s="87"/>
      <c r="AE911" s="87"/>
      <c r="AF911" s="87"/>
      <c r="AG911" s="87"/>
      <c r="AH911" s="88"/>
      <c r="AI911" s="88"/>
      <c r="AJ911" s="87"/>
    </row>
    <row r="912" spans="2:36" ht="18" customHeight="1" x14ac:dyDescent="0.25"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  <c r="AA912" s="87"/>
      <c r="AB912" s="87"/>
      <c r="AC912" s="87"/>
      <c r="AD912" s="87"/>
      <c r="AE912" s="87"/>
      <c r="AF912" s="87"/>
      <c r="AG912" s="87"/>
      <c r="AH912" s="88"/>
      <c r="AI912" s="88"/>
      <c r="AJ912" s="87"/>
    </row>
    <row r="913" spans="2:36" ht="18" customHeight="1" x14ac:dyDescent="0.25"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  <c r="AA913" s="87"/>
      <c r="AB913" s="87"/>
      <c r="AC913" s="87"/>
      <c r="AD913" s="87"/>
      <c r="AE913" s="87"/>
      <c r="AF913" s="87"/>
      <c r="AG913" s="87"/>
      <c r="AH913" s="88"/>
      <c r="AI913" s="88"/>
      <c r="AJ913" s="87"/>
    </row>
    <row r="914" spans="2:36" ht="18" customHeight="1" x14ac:dyDescent="0.25"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  <c r="AA914" s="87"/>
      <c r="AB914" s="87"/>
      <c r="AC914" s="87"/>
      <c r="AD914" s="87"/>
      <c r="AE914" s="87"/>
      <c r="AF914" s="87"/>
      <c r="AG914" s="87"/>
      <c r="AH914" s="88"/>
      <c r="AI914" s="88"/>
      <c r="AJ914" s="87"/>
    </row>
    <row r="915" spans="2:36" ht="18" customHeight="1" x14ac:dyDescent="0.25"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  <c r="AA915" s="87"/>
      <c r="AB915" s="87"/>
      <c r="AC915" s="87"/>
      <c r="AD915" s="87"/>
      <c r="AE915" s="87"/>
      <c r="AF915" s="87"/>
      <c r="AG915" s="87"/>
      <c r="AH915" s="88"/>
      <c r="AI915" s="88"/>
      <c r="AJ915" s="87"/>
    </row>
    <row r="916" spans="2:36" ht="18" customHeight="1" x14ac:dyDescent="0.25"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  <c r="AA916" s="87"/>
      <c r="AB916" s="87"/>
      <c r="AC916" s="87"/>
      <c r="AD916" s="87"/>
      <c r="AE916" s="87"/>
      <c r="AF916" s="87"/>
      <c r="AG916" s="87"/>
      <c r="AH916" s="88"/>
      <c r="AI916" s="88"/>
      <c r="AJ916" s="87"/>
    </row>
    <row r="917" spans="2:36" ht="18" customHeight="1" x14ac:dyDescent="0.25"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  <c r="AA917" s="87"/>
      <c r="AB917" s="87"/>
      <c r="AC917" s="87"/>
      <c r="AD917" s="87"/>
      <c r="AE917" s="87"/>
      <c r="AF917" s="87"/>
      <c r="AG917" s="87"/>
      <c r="AH917" s="88"/>
      <c r="AI917" s="88"/>
      <c r="AJ917" s="87"/>
    </row>
    <row r="918" spans="2:36" ht="18" customHeight="1" x14ac:dyDescent="0.25"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  <c r="AA918" s="87"/>
      <c r="AB918" s="87"/>
      <c r="AC918" s="87"/>
      <c r="AD918" s="87"/>
      <c r="AE918" s="87"/>
      <c r="AF918" s="87"/>
      <c r="AG918" s="87"/>
      <c r="AH918" s="88"/>
      <c r="AI918" s="88"/>
      <c r="AJ918" s="87"/>
    </row>
    <row r="919" spans="2:36" ht="18" customHeight="1" x14ac:dyDescent="0.25"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  <c r="AA919" s="87"/>
      <c r="AB919" s="87"/>
      <c r="AC919" s="87"/>
      <c r="AD919" s="87"/>
      <c r="AE919" s="87"/>
      <c r="AF919" s="87"/>
      <c r="AG919" s="87"/>
      <c r="AH919" s="88"/>
      <c r="AI919" s="88"/>
      <c r="AJ919" s="87"/>
    </row>
    <row r="920" spans="2:36" ht="18" customHeight="1" x14ac:dyDescent="0.25"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  <c r="AA920" s="87"/>
      <c r="AB920" s="87"/>
      <c r="AC920" s="87"/>
      <c r="AD920" s="87"/>
      <c r="AE920" s="87"/>
      <c r="AF920" s="87"/>
      <c r="AG920" s="87"/>
      <c r="AH920" s="88"/>
      <c r="AI920" s="88"/>
      <c r="AJ920" s="87"/>
    </row>
    <row r="921" spans="2:36" ht="18" customHeight="1" x14ac:dyDescent="0.25"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  <c r="AA921" s="87"/>
      <c r="AB921" s="87"/>
      <c r="AC921" s="87"/>
      <c r="AD921" s="87"/>
      <c r="AE921" s="87"/>
      <c r="AF921" s="87"/>
      <c r="AG921" s="87"/>
      <c r="AH921" s="88"/>
      <c r="AI921" s="88"/>
      <c r="AJ921" s="87"/>
    </row>
    <row r="922" spans="2:36" ht="18" customHeight="1" x14ac:dyDescent="0.25"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  <c r="AA922" s="87"/>
      <c r="AB922" s="87"/>
      <c r="AC922" s="87"/>
      <c r="AD922" s="87"/>
      <c r="AE922" s="87"/>
      <c r="AF922" s="87"/>
      <c r="AG922" s="87"/>
      <c r="AH922" s="88"/>
      <c r="AI922" s="88"/>
      <c r="AJ922" s="87"/>
    </row>
    <row r="923" spans="2:36" ht="18" customHeight="1" x14ac:dyDescent="0.25"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  <c r="AA923" s="87"/>
      <c r="AB923" s="87"/>
      <c r="AC923" s="87"/>
      <c r="AD923" s="87"/>
      <c r="AE923" s="87"/>
      <c r="AF923" s="87"/>
      <c r="AG923" s="87"/>
      <c r="AH923" s="88"/>
      <c r="AI923" s="88"/>
      <c r="AJ923" s="87"/>
    </row>
    <row r="924" spans="2:36" ht="18" customHeight="1" x14ac:dyDescent="0.25"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  <c r="AA924" s="87"/>
      <c r="AB924" s="87"/>
      <c r="AC924" s="87"/>
      <c r="AD924" s="87"/>
      <c r="AE924" s="87"/>
      <c r="AF924" s="87"/>
      <c r="AG924" s="87"/>
      <c r="AH924" s="88"/>
      <c r="AI924" s="88"/>
      <c r="AJ924" s="87"/>
    </row>
    <row r="925" spans="2:36" ht="18" customHeight="1" x14ac:dyDescent="0.25"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  <c r="AA925" s="87"/>
      <c r="AB925" s="87"/>
      <c r="AC925" s="87"/>
      <c r="AD925" s="87"/>
      <c r="AE925" s="87"/>
      <c r="AF925" s="87"/>
      <c r="AG925" s="87"/>
      <c r="AH925" s="88"/>
      <c r="AI925" s="88"/>
      <c r="AJ925" s="87"/>
    </row>
    <row r="926" spans="2:36" ht="18" customHeight="1" x14ac:dyDescent="0.25"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  <c r="AA926" s="87"/>
      <c r="AB926" s="87"/>
      <c r="AC926" s="87"/>
      <c r="AD926" s="87"/>
      <c r="AE926" s="87"/>
      <c r="AF926" s="87"/>
      <c r="AG926" s="87"/>
      <c r="AH926" s="88"/>
      <c r="AI926" s="88"/>
      <c r="AJ926" s="87"/>
    </row>
    <row r="927" spans="2:36" ht="18" customHeight="1" x14ac:dyDescent="0.25"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  <c r="AA927" s="87"/>
      <c r="AB927" s="87"/>
      <c r="AC927" s="87"/>
      <c r="AD927" s="87"/>
      <c r="AE927" s="87"/>
      <c r="AF927" s="87"/>
      <c r="AG927" s="87"/>
      <c r="AH927" s="88"/>
      <c r="AI927" s="88"/>
      <c r="AJ927" s="87"/>
    </row>
    <row r="928" spans="2:36" ht="18" customHeight="1" x14ac:dyDescent="0.25"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  <c r="AA928" s="87"/>
      <c r="AB928" s="87"/>
      <c r="AC928" s="87"/>
      <c r="AD928" s="87"/>
      <c r="AE928" s="87"/>
      <c r="AF928" s="87"/>
      <c r="AG928" s="87"/>
      <c r="AH928" s="88"/>
      <c r="AI928" s="88"/>
      <c r="AJ928" s="87"/>
    </row>
    <row r="929" spans="2:36" ht="18" customHeight="1" x14ac:dyDescent="0.25"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  <c r="AA929" s="87"/>
      <c r="AB929" s="87"/>
      <c r="AC929" s="87"/>
      <c r="AD929" s="87"/>
      <c r="AE929" s="87"/>
      <c r="AF929" s="87"/>
      <c r="AG929" s="87"/>
      <c r="AH929" s="88"/>
      <c r="AI929" s="88"/>
      <c r="AJ929" s="87"/>
    </row>
    <row r="930" spans="2:36" ht="18" customHeight="1" x14ac:dyDescent="0.25"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  <c r="AA930" s="87"/>
      <c r="AB930" s="87"/>
      <c r="AC930" s="87"/>
      <c r="AD930" s="87"/>
      <c r="AE930" s="87"/>
      <c r="AF930" s="87"/>
      <c r="AG930" s="87"/>
      <c r="AH930" s="88"/>
      <c r="AI930" s="88"/>
      <c r="AJ930" s="87"/>
    </row>
    <row r="931" spans="2:36" ht="18" customHeight="1" x14ac:dyDescent="0.25"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  <c r="AA931" s="87"/>
      <c r="AB931" s="87"/>
      <c r="AC931" s="87"/>
      <c r="AD931" s="87"/>
      <c r="AE931" s="87"/>
      <c r="AF931" s="87"/>
      <c r="AG931" s="87"/>
      <c r="AH931" s="88"/>
      <c r="AI931" s="88"/>
      <c r="AJ931" s="87"/>
    </row>
    <row r="932" spans="2:36" ht="18" customHeight="1" x14ac:dyDescent="0.25"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  <c r="AA932" s="87"/>
      <c r="AB932" s="87"/>
      <c r="AC932" s="87"/>
      <c r="AD932" s="87"/>
      <c r="AE932" s="87"/>
      <c r="AF932" s="87"/>
      <c r="AG932" s="87"/>
      <c r="AH932" s="88"/>
      <c r="AI932" s="88"/>
      <c r="AJ932" s="87"/>
    </row>
    <row r="933" spans="2:36" ht="18" customHeight="1" x14ac:dyDescent="0.25"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  <c r="AA933" s="87"/>
      <c r="AB933" s="87"/>
      <c r="AC933" s="87"/>
      <c r="AD933" s="87"/>
      <c r="AE933" s="87"/>
      <c r="AF933" s="87"/>
      <c r="AG933" s="87"/>
      <c r="AH933" s="88"/>
      <c r="AI933" s="88"/>
      <c r="AJ933" s="87"/>
    </row>
    <row r="934" spans="2:36" ht="18" customHeight="1" x14ac:dyDescent="0.25"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  <c r="AA934" s="87"/>
      <c r="AB934" s="87"/>
      <c r="AC934" s="87"/>
      <c r="AD934" s="87"/>
      <c r="AE934" s="87"/>
      <c r="AF934" s="87"/>
      <c r="AG934" s="87"/>
      <c r="AH934" s="88"/>
      <c r="AI934" s="88"/>
      <c r="AJ934" s="87"/>
    </row>
    <row r="935" spans="2:36" ht="18" customHeight="1" x14ac:dyDescent="0.25"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  <c r="AA935" s="87"/>
      <c r="AB935" s="87"/>
      <c r="AC935" s="87"/>
      <c r="AD935" s="87"/>
      <c r="AE935" s="87"/>
      <c r="AF935" s="87"/>
      <c r="AG935" s="87"/>
      <c r="AH935" s="88"/>
      <c r="AI935" s="88"/>
      <c r="AJ935" s="87"/>
    </row>
    <row r="936" spans="2:36" ht="18" customHeight="1" x14ac:dyDescent="0.25"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  <c r="AA936" s="87"/>
      <c r="AB936" s="87"/>
      <c r="AC936" s="87"/>
      <c r="AD936" s="87"/>
      <c r="AE936" s="87"/>
      <c r="AF936" s="87"/>
      <c r="AG936" s="87"/>
      <c r="AH936" s="88"/>
      <c r="AI936" s="88"/>
      <c r="AJ936" s="87"/>
    </row>
    <row r="937" spans="2:36" ht="18" customHeight="1" x14ac:dyDescent="0.25"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  <c r="AA937" s="87"/>
      <c r="AB937" s="87"/>
      <c r="AC937" s="87"/>
      <c r="AD937" s="87"/>
      <c r="AE937" s="87"/>
      <c r="AF937" s="87"/>
      <c r="AG937" s="87"/>
      <c r="AH937" s="88"/>
      <c r="AI937" s="88"/>
      <c r="AJ937" s="87"/>
    </row>
    <row r="938" spans="2:36" ht="18" customHeight="1" x14ac:dyDescent="0.25"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  <c r="AA938" s="87"/>
      <c r="AB938" s="87"/>
      <c r="AC938" s="87"/>
      <c r="AD938" s="87"/>
      <c r="AE938" s="87"/>
      <c r="AF938" s="87"/>
      <c r="AG938" s="87"/>
      <c r="AH938" s="88"/>
      <c r="AI938" s="88"/>
      <c r="AJ938" s="87"/>
    </row>
    <row r="939" spans="2:36" ht="18" customHeight="1" x14ac:dyDescent="0.25"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  <c r="AA939" s="87"/>
      <c r="AB939" s="87"/>
      <c r="AC939" s="87"/>
      <c r="AD939" s="87"/>
      <c r="AE939" s="87"/>
      <c r="AF939" s="87"/>
      <c r="AG939" s="87"/>
      <c r="AH939" s="88"/>
      <c r="AI939" s="88"/>
      <c r="AJ939" s="87"/>
    </row>
    <row r="940" spans="2:36" ht="18" customHeight="1" x14ac:dyDescent="0.25"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  <c r="AA940" s="87"/>
      <c r="AB940" s="87"/>
      <c r="AC940" s="87"/>
      <c r="AD940" s="87"/>
      <c r="AE940" s="87"/>
      <c r="AF940" s="87"/>
      <c r="AG940" s="87"/>
      <c r="AH940" s="88"/>
      <c r="AI940" s="88"/>
      <c r="AJ940" s="87"/>
    </row>
    <row r="941" spans="2:36" ht="18" customHeight="1" x14ac:dyDescent="0.25"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  <c r="AA941" s="87"/>
      <c r="AB941" s="87"/>
      <c r="AC941" s="87"/>
      <c r="AD941" s="87"/>
      <c r="AE941" s="87"/>
      <c r="AF941" s="87"/>
      <c r="AG941" s="87"/>
      <c r="AH941" s="88"/>
      <c r="AI941" s="88"/>
      <c r="AJ941" s="87"/>
    </row>
    <row r="942" spans="2:36" ht="18" customHeight="1" x14ac:dyDescent="0.25"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  <c r="AA942" s="87"/>
      <c r="AB942" s="87"/>
      <c r="AC942" s="87"/>
      <c r="AD942" s="87"/>
      <c r="AE942" s="87"/>
      <c r="AF942" s="87"/>
      <c r="AG942" s="87"/>
      <c r="AH942" s="88"/>
      <c r="AI942" s="88"/>
      <c r="AJ942" s="87"/>
    </row>
    <row r="943" spans="2:36" ht="18" customHeight="1" x14ac:dyDescent="0.25"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  <c r="AA943" s="87"/>
      <c r="AB943" s="87"/>
      <c r="AC943" s="87"/>
      <c r="AD943" s="87"/>
      <c r="AE943" s="87"/>
      <c r="AF943" s="87"/>
      <c r="AG943" s="87"/>
      <c r="AH943" s="88"/>
      <c r="AI943" s="88"/>
      <c r="AJ943" s="87"/>
    </row>
    <row r="944" spans="2:36" ht="18" customHeight="1" x14ac:dyDescent="0.25"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  <c r="AA944" s="87"/>
      <c r="AB944" s="87"/>
      <c r="AC944" s="87"/>
      <c r="AD944" s="87"/>
      <c r="AE944" s="87"/>
      <c r="AF944" s="87"/>
      <c r="AG944" s="87"/>
      <c r="AH944" s="88"/>
      <c r="AI944" s="88"/>
      <c r="AJ944" s="87"/>
    </row>
    <row r="945" spans="2:36" ht="18" customHeight="1" x14ac:dyDescent="0.25"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  <c r="AA945" s="87"/>
      <c r="AB945" s="87"/>
      <c r="AC945" s="87"/>
      <c r="AD945" s="87"/>
      <c r="AE945" s="87"/>
      <c r="AF945" s="87"/>
      <c r="AG945" s="87"/>
      <c r="AH945" s="88"/>
      <c r="AI945" s="88"/>
      <c r="AJ945" s="87"/>
    </row>
    <row r="946" spans="2:36" ht="18" customHeight="1" x14ac:dyDescent="0.25"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  <c r="AA946" s="87"/>
      <c r="AB946" s="87"/>
      <c r="AC946" s="87"/>
      <c r="AD946" s="87"/>
      <c r="AE946" s="87"/>
      <c r="AF946" s="87"/>
      <c r="AG946" s="87"/>
      <c r="AH946" s="88"/>
      <c r="AI946" s="88"/>
      <c r="AJ946" s="87"/>
    </row>
    <row r="947" spans="2:36" ht="18" customHeight="1" x14ac:dyDescent="0.25"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  <c r="AA947" s="87"/>
      <c r="AB947" s="87"/>
      <c r="AC947" s="87"/>
      <c r="AD947" s="87"/>
      <c r="AE947" s="87"/>
      <c r="AF947" s="87"/>
      <c r="AG947" s="87"/>
      <c r="AH947" s="88"/>
      <c r="AI947" s="88"/>
      <c r="AJ947" s="87"/>
    </row>
    <row r="948" spans="2:36" ht="18" customHeight="1" x14ac:dyDescent="0.25"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  <c r="AA948" s="87"/>
      <c r="AB948" s="87"/>
      <c r="AC948" s="87"/>
      <c r="AD948" s="87"/>
      <c r="AE948" s="87"/>
      <c r="AF948" s="87"/>
      <c r="AG948" s="87"/>
      <c r="AH948" s="88"/>
      <c r="AI948" s="88"/>
      <c r="AJ948" s="87"/>
    </row>
    <row r="949" spans="2:36" ht="18" customHeight="1" x14ac:dyDescent="0.25"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  <c r="AA949" s="87"/>
      <c r="AB949" s="87"/>
      <c r="AC949" s="87"/>
      <c r="AD949" s="87"/>
      <c r="AE949" s="87"/>
      <c r="AF949" s="87"/>
      <c r="AG949" s="87"/>
      <c r="AH949" s="88"/>
      <c r="AI949" s="88"/>
      <c r="AJ949" s="87"/>
    </row>
    <row r="950" spans="2:36" ht="18" customHeight="1" x14ac:dyDescent="0.25"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  <c r="AA950" s="87"/>
      <c r="AB950" s="87"/>
      <c r="AC950" s="87"/>
      <c r="AD950" s="87"/>
      <c r="AE950" s="87"/>
      <c r="AF950" s="87"/>
      <c r="AG950" s="87"/>
      <c r="AH950" s="88"/>
      <c r="AI950" s="88"/>
      <c r="AJ950" s="87"/>
    </row>
    <row r="951" spans="2:36" ht="18" customHeight="1" x14ac:dyDescent="0.25"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  <c r="AA951" s="87"/>
      <c r="AB951" s="87"/>
      <c r="AC951" s="87"/>
      <c r="AD951" s="87"/>
      <c r="AE951" s="87"/>
      <c r="AF951" s="87"/>
      <c r="AG951" s="87"/>
      <c r="AH951" s="88"/>
      <c r="AI951" s="88"/>
      <c r="AJ951" s="87"/>
    </row>
    <row r="952" spans="2:36" ht="18" customHeight="1" x14ac:dyDescent="0.25"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  <c r="AA952" s="87"/>
      <c r="AB952" s="87"/>
      <c r="AC952" s="87"/>
      <c r="AD952" s="87"/>
      <c r="AE952" s="87"/>
      <c r="AF952" s="87"/>
      <c r="AG952" s="87"/>
      <c r="AH952" s="88"/>
      <c r="AI952" s="88"/>
      <c r="AJ952" s="87"/>
    </row>
    <row r="953" spans="2:36" ht="18" customHeight="1" x14ac:dyDescent="0.25"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  <c r="AA953" s="87"/>
      <c r="AB953" s="87"/>
      <c r="AC953" s="87"/>
      <c r="AD953" s="87"/>
      <c r="AE953" s="87"/>
      <c r="AF953" s="87"/>
      <c r="AG953" s="87"/>
      <c r="AH953" s="88"/>
      <c r="AI953" s="88"/>
      <c r="AJ953" s="87"/>
    </row>
    <row r="954" spans="2:36" ht="18" customHeight="1" x14ac:dyDescent="0.25"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  <c r="AA954" s="87"/>
      <c r="AB954" s="87"/>
      <c r="AC954" s="87"/>
      <c r="AD954" s="87"/>
      <c r="AE954" s="87"/>
      <c r="AF954" s="87"/>
      <c r="AG954" s="87"/>
      <c r="AH954" s="88"/>
      <c r="AI954" s="88"/>
      <c r="AJ954" s="87"/>
    </row>
    <row r="955" spans="2:36" ht="18" customHeight="1" x14ac:dyDescent="0.25"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  <c r="AA955" s="87"/>
      <c r="AB955" s="87"/>
      <c r="AC955" s="87"/>
      <c r="AD955" s="87"/>
      <c r="AE955" s="87"/>
      <c r="AF955" s="87"/>
      <c r="AG955" s="87"/>
      <c r="AH955" s="88"/>
      <c r="AI955" s="88"/>
      <c r="AJ955" s="87"/>
    </row>
    <row r="956" spans="2:36" ht="18" customHeight="1" x14ac:dyDescent="0.25"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  <c r="AA956" s="87"/>
      <c r="AB956" s="87"/>
      <c r="AC956" s="87"/>
      <c r="AD956" s="87"/>
      <c r="AE956" s="87"/>
      <c r="AF956" s="87"/>
      <c r="AG956" s="87"/>
      <c r="AH956" s="88"/>
      <c r="AI956" s="88"/>
      <c r="AJ956" s="87"/>
    </row>
    <row r="957" spans="2:36" ht="18" customHeight="1" x14ac:dyDescent="0.25"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  <c r="AA957" s="87"/>
      <c r="AB957" s="87"/>
      <c r="AC957" s="87"/>
      <c r="AD957" s="87"/>
      <c r="AE957" s="87"/>
      <c r="AF957" s="87"/>
      <c r="AG957" s="87"/>
      <c r="AH957" s="88"/>
      <c r="AI957" s="88"/>
      <c r="AJ957" s="87"/>
    </row>
    <row r="958" spans="2:36" ht="18" customHeight="1" x14ac:dyDescent="0.25"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  <c r="AA958" s="87"/>
      <c r="AB958" s="87"/>
      <c r="AC958" s="87"/>
      <c r="AD958" s="87"/>
      <c r="AE958" s="87"/>
      <c r="AF958" s="87"/>
      <c r="AG958" s="87"/>
      <c r="AH958" s="88"/>
      <c r="AI958" s="88"/>
      <c r="AJ958" s="87"/>
    </row>
    <row r="959" spans="2:36" ht="18" customHeight="1" x14ac:dyDescent="0.25"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  <c r="AA959" s="87"/>
      <c r="AB959" s="87"/>
      <c r="AC959" s="87"/>
      <c r="AD959" s="87"/>
      <c r="AE959" s="87"/>
      <c r="AF959" s="87"/>
      <c r="AG959" s="87"/>
      <c r="AH959" s="88"/>
      <c r="AI959" s="88"/>
      <c r="AJ959" s="87"/>
    </row>
    <row r="960" spans="2:36" ht="18" customHeight="1" x14ac:dyDescent="0.25"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  <c r="AA960" s="87"/>
      <c r="AB960" s="87"/>
      <c r="AC960" s="87"/>
      <c r="AD960" s="87"/>
      <c r="AE960" s="87"/>
      <c r="AF960" s="87"/>
      <c r="AG960" s="87"/>
      <c r="AH960" s="88"/>
      <c r="AI960" s="88"/>
      <c r="AJ960" s="87"/>
    </row>
    <row r="961" spans="2:36" ht="18" customHeight="1" x14ac:dyDescent="0.25"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  <c r="AA961" s="87"/>
      <c r="AB961" s="87"/>
      <c r="AC961" s="87"/>
      <c r="AD961" s="87"/>
      <c r="AE961" s="87"/>
      <c r="AF961" s="87"/>
      <c r="AG961" s="87"/>
      <c r="AH961" s="88"/>
      <c r="AI961" s="88"/>
      <c r="AJ961" s="87"/>
    </row>
    <row r="962" spans="2:36" ht="18" customHeight="1" x14ac:dyDescent="0.25"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  <c r="AA962" s="87"/>
      <c r="AB962" s="87"/>
      <c r="AC962" s="87"/>
      <c r="AD962" s="87"/>
      <c r="AE962" s="87"/>
      <c r="AF962" s="87"/>
      <c r="AG962" s="87"/>
      <c r="AH962" s="88"/>
      <c r="AI962" s="88"/>
      <c r="AJ962" s="87"/>
    </row>
    <row r="963" spans="2:36" ht="18" customHeight="1" x14ac:dyDescent="0.25"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  <c r="AA963" s="87"/>
      <c r="AB963" s="87"/>
      <c r="AC963" s="87"/>
      <c r="AD963" s="87"/>
      <c r="AE963" s="87"/>
      <c r="AF963" s="87"/>
      <c r="AG963" s="87"/>
      <c r="AH963" s="88"/>
      <c r="AI963" s="88"/>
      <c r="AJ963" s="87"/>
    </row>
    <row r="964" spans="2:36" ht="18" customHeight="1" x14ac:dyDescent="0.25"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  <c r="AA964" s="87"/>
      <c r="AB964" s="87"/>
      <c r="AC964" s="87"/>
      <c r="AD964" s="87"/>
      <c r="AE964" s="87"/>
      <c r="AF964" s="87"/>
      <c r="AG964" s="87"/>
      <c r="AH964" s="88"/>
      <c r="AI964" s="88"/>
      <c r="AJ964" s="87"/>
    </row>
    <row r="965" spans="2:36" ht="18" customHeight="1" x14ac:dyDescent="0.25"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  <c r="AA965" s="87"/>
      <c r="AB965" s="87"/>
      <c r="AC965" s="87"/>
      <c r="AD965" s="87"/>
      <c r="AE965" s="87"/>
      <c r="AF965" s="87"/>
      <c r="AG965" s="87"/>
      <c r="AH965" s="88"/>
      <c r="AI965" s="88"/>
      <c r="AJ965" s="87"/>
    </row>
    <row r="966" spans="2:36" ht="18" customHeight="1" x14ac:dyDescent="0.25"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  <c r="AA966" s="87"/>
      <c r="AB966" s="87"/>
      <c r="AC966" s="87"/>
      <c r="AD966" s="87"/>
      <c r="AE966" s="87"/>
      <c r="AF966" s="87"/>
      <c r="AG966" s="87"/>
      <c r="AH966" s="88"/>
      <c r="AI966" s="88"/>
      <c r="AJ966" s="87"/>
    </row>
    <row r="967" spans="2:36" ht="18" customHeight="1" x14ac:dyDescent="0.25"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  <c r="AA967" s="87"/>
      <c r="AB967" s="87"/>
      <c r="AC967" s="87"/>
      <c r="AD967" s="87"/>
      <c r="AE967" s="87"/>
      <c r="AF967" s="87"/>
      <c r="AG967" s="87"/>
      <c r="AH967" s="88"/>
      <c r="AI967" s="88"/>
      <c r="AJ967" s="87"/>
    </row>
    <row r="968" spans="2:36" ht="18" customHeight="1" x14ac:dyDescent="0.25"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  <c r="AA968" s="87"/>
      <c r="AB968" s="87"/>
      <c r="AC968" s="87"/>
      <c r="AD968" s="87"/>
      <c r="AE968" s="87"/>
      <c r="AF968" s="87"/>
      <c r="AG968" s="87"/>
      <c r="AH968" s="88"/>
      <c r="AI968" s="88"/>
      <c r="AJ968" s="87"/>
    </row>
    <row r="969" spans="2:36" ht="18" customHeight="1" x14ac:dyDescent="0.25"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  <c r="AA969" s="87"/>
      <c r="AB969" s="87"/>
      <c r="AC969" s="87"/>
      <c r="AD969" s="87"/>
      <c r="AE969" s="87"/>
      <c r="AF969" s="87"/>
      <c r="AG969" s="87"/>
      <c r="AH969" s="88"/>
      <c r="AI969" s="88"/>
      <c r="AJ969" s="87"/>
    </row>
    <row r="970" spans="2:36" ht="18" customHeight="1" x14ac:dyDescent="0.25"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  <c r="AA970" s="87"/>
      <c r="AB970" s="87"/>
      <c r="AC970" s="87"/>
      <c r="AD970" s="87"/>
      <c r="AE970" s="87"/>
      <c r="AF970" s="87"/>
      <c r="AG970" s="87"/>
      <c r="AH970" s="88"/>
      <c r="AI970" s="88"/>
      <c r="AJ970" s="87"/>
    </row>
    <row r="971" spans="2:36" ht="18" customHeight="1" x14ac:dyDescent="0.25"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  <c r="AA971" s="87"/>
      <c r="AB971" s="87"/>
      <c r="AC971" s="87"/>
      <c r="AD971" s="87"/>
      <c r="AE971" s="87"/>
      <c r="AF971" s="87"/>
      <c r="AG971" s="87"/>
      <c r="AH971" s="88"/>
      <c r="AI971" s="88"/>
      <c r="AJ971" s="87"/>
    </row>
    <row r="972" spans="2:36" ht="18" customHeight="1" x14ac:dyDescent="0.25"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  <c r="AA972" s="87"/>
      <c r="AB972" s="87"/>
      <c r="AC972" s="87"/>
      <c r="AD972" s="87"/>
      <c r="AE972" s="87"/>
      <c r="AF972" s="87"/>
      <c r="AG972" s="87"/>
      <c r="AH972" s="88"/>
      <c r="AI972" s="88"/>
      <c r="AJ972" s="87"/>
    </row>
    <row r="973" spans="2:36" ht="18" customHeight="1" x14ac:dyDescent="0.25"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  <c r="AA973" s="87"/>
      <c r="AB973" s="87"/>
      <c r="AC973" s="87"/>
      <c r="AD973" s="87"/>
      <c r="AE973" s="87"/>
      <c r="AF973" s="87"/>
      <c r="AG973" s="87"/>
      <c r="AH973" s="88"/>
      <c r="AI973" s="88"/>
      <c r="AJ973" s="87"/>
    </row>
    <row r="974" spans="2:36" ht="18" customHeight="1" x14ac:dyDescent="0.25"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  <c r="AA974" s="87"/>
      <c r="AB974" s="87"/>
      <c r="AC974" s="87"/>
      <c r="AD974" s="87"/>
      <c r="AE974" s="87"/>
      <c r="AF974" s="87"/>
      <c r="AG974" s="87"/>
      <c r="AH974" s="88"/>
      <c r="AI974" s="88"/>
      <c r="AJ974" s="87"/>
    </row>
    <row r="975" spans="2:36" ht="18" customHeight="1" x14ac:dyDescent="0.25"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  <c r="AA975" s="87"/>
      <c r="AB975" s="87"/>
      <c r="AC975" s="87"/>
      <c r="AD975" s="87"/>
      <c r="AE975" s="87"/>
      <c r="AF975" s="87"/>
      <c r="AG975" s="87"/>
      <c r="AH975" s="88"/>
      <c r="AI975" s="88"/>
      <c r="AJ975" s="87"/>
    </row>
    <row r="976" spans="2:36" ht="18" customHeight="1" x14ac:dyDescent="0.25"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  <c r="AA976" s="87"/>
      <c r="AB976" s="87"/>
      <c r="AC976" s="87"/>
      <c r="AD976" s="87"/>
      <c r="AE976" s="87"/>
      <c r="AF976" s="87"/>
      <c r="AG976" s="87"/>
      <c r="AH976" s="88"/>
      <c r="AI976" s="88"/>
      <c r="AJ976" s="87"/>
    </row>
    <row r="977" spans="2:36" ht="18" customHeight="1" x14ac:dyDescent="0.25"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  <c r="AA977" s="87"/>
      <c r="AB977" s="87"/>
      <c r="AC977" s="87"/>
      <c r="AD977" s="87"/>
      <c r="AE977" s="87"/>
      <c r="AF977" s="87"/>
      <c r="AG977" s="87"/>
      <c r="AH977" s="88"/>
      <c r="AI977" s="88"/>
      <c r="AJ977" s="87"/>
    </row>
    <row r="978" spans="2:36" ht="18" customHeight="1" x14ac:dyDescent="0.25"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  <c r="AA978" s="87"/>
      <c r="AB978" s="87"/>
      <c r="AC978" s="87"/>
      <c r="AD978" s="87"/>
      <c r="AE978" s="87"/>
      <c r="AF978" s="87"/>
      <c r="AG978" s="87"/>
      <c r="AH978" s="88"/>
      <c r="AI978" s="88"/>
      <c r="AJ978" s="87"/>
    </row>
    <row r="979" spans="2:36" ht="18" customHeight="1" x14ac:dyDescent="0.25"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  <c r="AA979" s="87"/>
      <c r="AB979" s="87"/>
      <c r="AC979" s="87"/>
      <c r="AD979" s="87"/>
      <c r="AE979" s="87"/>
      <c r="AF979" s="87"/>
      <c r="AG979" s="87"/>
      <c r="AH979" s="88"/>
      <c r="AI979" s="88"/>
      <c r="AJ979" s="87"/>
    </row>
    <row r="980" spans="2:36" ht="18" customHeight="1" x14ac:dyDescent="0.25"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  <c r="AA980" s="87"/>
      <c r="AB980" s="87"/>
      <c r="AC980" s="87"/>
      <c r="AD980" s="87"/>
      <c r="AE980" s="87"/>
      <c r="AF980" s="87"/>
      <c r="AG980" s="87"/>
      <c r="AH980" s="88"/>
      <c r="AI980" s="88"/>
      <c r="AJ980" s="87"/>
    </row>
    <row r="981" spans="2:36" ht="18" customHeight="1" x14ac:dyDescent="0.25"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  <c r="AA981" s="87"/>
      <c r="AB981" s="87"/>
      <c r="AC981" s="87"/>
      <c r="AD981" s="87"/>
      <c r="AE981" s="87"/>
      <c r="AF981" s="87"/>
      <c r="AG981" s="87"/>
      <c r="AH981" s="88"/>
      <c r="AI981" s="88"/>
      <c r="AJ981" s="87"/>
    </row>
    <row r="982" spans="2:36" ht="18" customHeight="1" x14ac:dyDescent="0.25"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  <c r="AA982" s="87"/>
      <c r="AB982" s="87"/>
      <c r="AC982" s="87"/>
      <c r="AD982" s="87"/>
      <c r="AE982" s="87"/>
      <c r="AF982" s="87"/>
      <c r="AG982" s="87"/>
      <c r="AH982" s="88"/>
      <c r="AI982" s="88"/>
      <c r="AJ982" s="87"/>
    </row>
    <row r="983" spans="2:36" ht="18" customHeight="1" x14ac:dyDescent="0.25"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  <c r="AA983" s="87"/>
      <c r="AB983" s="87"/>
      <c r="AC983" s="87"/>
      <c r="AD983" s="87"/>
      <c r="AE983" s="87"/>
      <c r="AF983" s="87"/>
      <c r="AG983" s="87"/>
      <c r="AH983" s="88"/>
      <c r="AI983" s="88"/>
      <c r="AJ983" s="87"/>
    </row>
    <row r="984" spans="2:36" ht="18" customHeight="1" x14ac:dyDescent="0.25"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  <c r="AA984" s="87"/>
      <c r="AB984" s="87"/>
      <c r="AC984" s="87"/>
      <c r="AD984" s="87"/>
      <c r="AE984" s="87"/>
      <c r="AF984" s="87"/>
      <c r="AG984" s="87"/>
      <c r="AH984" s="88"/>
      <c r="AI984" s="88"/>
      <c r="AJ984" s="87"/>
    </row>
    <row r="985" spans="2:36" ht="18" customHeight="1" x14ac:dyDescent="0.25"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  <c r="AA985" s="87"/>
      <c r="AB985" s="87"/>
      <c r="AC985" s="87"/>
      <c r="AD985" s="87"/>
      <c r="AE985" s="87"/>
      <c r="AF985" s="87"/>
      <c r="AG985" s="87"/>
      <c r="AH985" s="88"/>
      <c r="AI985" s="88"/>
      <c r="AJ985" s="87"/>
    </row>
    <row r="986" spans="2:36" ht="18" customHeight="1" x14ac:dyDescent="0.25"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  <c r="AA986" s="87"/>
      <c r="AB986" s="87"/>
      <c r="AC986" s="87"/>
      <c r="AD986" s="87"/>
      <c r="AE986" s="87"/>
      <c r="AF986" s="87"/>
      <c r="AG986" s="87"/>
      <c r="AH986" s="88"/>
      <c r="AI986" s="88"/>
      <c r="AJ986" s="87"/>
    </row>
    <row r="987" spans="2:36" ht="18" customHeight="1" x14ac:dyDescent="0.25"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  <c r="AA987" s="87"/>
      <c r="AB987" s="87"/>
      <c r="AC987" s="87"/>
      <c r="AD987" s="87"/>
      <c r="AE987" s="87"/>
      <c r="AF987" s="87"/>
      <c r="AG987" s="87"/>
      <c r="AH987" s="88"/>
      <c r="AI987" s="88"/>
      <c r="AJ987" s="87"/>
    </row>
    <row r="988" spans="2:36" ht="18" customHeight="1" x14ac:dyDescent="0.25"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  <c r="AA988" s="87"/>
      <c r="AB988" s="87"/>
      <c r="AC988" s="87"/>
      <c r="AD988" s="87"/>
      <c r="AE988" s="87"/>
      <c r="AF988" s="87"/>
      <c r="AG988" s="87"/>
      <c r="AH988" s="88"/>
      <c r="AI988" s="88"/>
      <c r="AJ988" s="87"/>
    </row>
    <row r="989" spans="2:36" ht="18" customHeight="1" x14ac:dyDescent="0.25"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  <c r="AA989" s="87"/>
      <c r="AB989" s="87"/>
      <c r="AC989" s="87"/>
      <c r="AD989" s="87"/>
      <c r="AE989" s="87"/>
      <c r="AF989" s="87"/>
      <c r="AG989" s="87"/>
      <c r="AH989" s="88"/>
      <c r="AI989" s="88"/>
      <c r="AJ989" s="87"/>
    </row>
    <row r="990" spans="2:36" ht="18" customHeight="1" x14ac:dyDescent="0.25"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  <c r="AA990" s="87"/>
      <c r="AB990" s="87"/>
      <c r="AC990" s="87"/>
      <c r="AD990" s="87"/>
      <c r="AE990" s="87"/>
      <c r="AF990" s="87"/>
      <c r="AG990" s="87"/>
      <c r="AH990" s="88"/>
      <c r="AI990" s="88"/>
      <c r="AJ990" s="87"/>
    </row>
    <row r="991" spans="2:36" ht="18" customHeight="1" x14ac:dyDescent="0.25"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  <c r="AA991" s="87"/>
      <c r="AB991" s="87"/>
      <c r="AC991" s="87"/>
      <c r="AD991" s="87"/>
      <c r="AE991" s="87"/>
      <c r="AF991" s="87"/>
      <c r="AG991" s="87"/>
      <c r="AH991" s="88"/>
      <c r="AI991" s="88"/>
      <c r="AJ991" s="87"/>
    </row>
    <row r="992" spans="2:36" ht="18" customHeight="1" x14ac:dyDescent="0.25"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  <c r="AA992" s="87"/>
      <c r="AB992" s="87"/>
      <c r="AC992" s="87"/>
      <c r="AD992" s="87"/>
      <c r="AE992" s="87"/>
      <c r="AF992" s="87"/>
      <c r="AG992" s="87"/>
      <c r="AH992" s="88"/>
      <c r="AI992" s="88"/>
      <c r="AJ992" s="87"/>
    </row>
    <row r="993" spans="2:36" ht="18" customHeight="1" x14ac:dyDescent="0.25"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  <c r="AA993" s="87"/>
      <c r="AB993" s="87"/>
      <c r="AC993" s="87"/>
      <c r="AD993" s="87"/>
      <c r="AE993" s="87"/>
      <c r="AF993" s="87"/>
      <c r="AG993" s="87"/>
      <c r="AH993" s="88"/>
      <c r="AI993" s="88"/>
      <c r="AJ993" s="87"/>
    </row>
  </sheetData>
  <sheetProtection algorithmName="SHA-512" hashValue="bwFr2QW0eqkiByaT5V3B0LcYmUSJe9v5eOiM6jyXG9rIW+DYFzxE9jpgHwjiN5XNi/w9SH3JNk/uQqiAe5DQBA==" saltValue="HHYpsALpP5TBs1XQI2apBw==" spinCount="100000" sheet="1" objects="1" scenarios="1"/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2.7109375" defaultRowHeight="15" customHeight="1" x14ac:dyDescent="0.2"/>
  <cols>
    <col min="1" max="1" width="8.7109375" customWidth="1"/>
    <col min="2" max="2" width="41.140625" customWidth="1"/>
    <col min="3" max="26" width="8.7109375" customWidth="1"/>
  </cols>
  <sheetData>
    <row r="1" spans="1:2" ht="12.75" customHeight="1" x14ac:dyDescent="0.2">
      <c r="A1" s="89">
        <v>308</v>
      </c>
      <c r="B1" s="89" t="s">
        <v>82</v>
      </c>
    </row>
    <row r="2" spans="1:2" ht="12.75" customHeight="1" x14ac:dyDescent="0.2">
      <c r="A2" s="89">
        <v>312</v>
      </c>
      <c r="B2" s="89" t="s">
        <v>83</v>
      </c>
    </row>
    <row r="3" spans="1:2" ht="12.75" customHeight="1" x14ac:dyDescent="0.2">
      <c r="A3" s="89">
        <v>314</v>
      </c>
      <c r="B3" s="89" t="s">
        <v>84</v>
      </c>
    </row>
    <row r="4" spans="1:2" ht="12.75" customHeight="1" x14ac:dyDescent="0.2">
      <c r="A4" s="89">
        <v>315</v>
      </c>
      <c r="B4" s="89" t="s">
        <v>85</v>
      </c>
    </row>
    <row r="5" spans="1:2" ht="12.75" customHeight="1" x14ac:dyDescent="0.2">
      <c r="A5" s="89">
        <v>316</v>
      </c>
      <c r="B5" s="89" t="s">
        <v>86</v>
      </c>
    </row>
    <row r="6" spans="1:2" ht="12.75" customHeight="1" x14ac:dyDescent="0.2">
      <c r="A6" s="89">
        <v>320</v>
      </c>
      <c r="B6" s="89" t="s">
        <v>87</v>
      </c>
    </row>
    <row r="7" spans="1:2" ht="12.75" customHeight="1" x14ac:dyDescent="0.2">
      <c r="A7" s="89">
        <v>324</v>
      </c>
      <c r="B7" s="89" t="s">
        <v>88</v>
      </c>
    </row>
    <row r="8" spans="1:2" ht="12.75" customHeight="1" x14ac:dyDescent="0.2">
      <c r="A8" s="89">
        <v>328</v>
      </c>
      <c r="B8" s="89" t="s">
        <v>89</v>
      </c>
    </row>
    <row r="9" spans="1:2" ht="12.75" customHeight="1" x14ac:dyDescent="0.2">
      <c r="A9" s="89">
        <v>340</v>
      </c>
      <c r="B9" s="89" t="s">
        <v>90</v>
      </c>
    </row>
    <row r="10" spans="1:2" ht="12.75" customHeight="1" x14ac:dyDescent="0.2">
      <c r="A10" s="89">
        <v>346</v>
      </c>
      <c r="B10" s="89" t="s">
        <v>91</v>
      </c>
    </row>
    <row r="11" spans="1:2" ht="12.75" customHeight="1" x14ac:dyDescent="0.2">
      <c r="A11" s="89">
        <v>347</v>
      </c>
      <c r="B11" s="89" t="s">
        <v>92</v>
      </c>
    </row>
    <row r="12" spans="1:2" ht="12.75" customHeight="1" x14ac:dyDescent="0.2">
      <c r="A12" s="89">
        <v>348</v>
      </c>
      <c r="B12" s="89" t="s">
        <v>93</v>
      </c>
    </row>
    <row r="13" spans="1:2" ht="12.75" customHeight="1" x14ac:dyDescent="0.2">
      <c r="A13" s="89">
        <v>352</v>
      </c>
      <c r="B13" s="89" t="s">
        <v>94</v>
      </c>
    </row>
    <row r="14" spans="1:2" ht="12.75" customHeight="1" x14ac:dyDescent="0.2">
      <c r="A14" s="89">
        <v>356</v>
      </c>
      <c r="B14" s="89" t="s">
        <v>95</v>
      </c>
    </row>
    <row r="15" spans="1:2" ht="12.75" customHeight="1" x14ac:dyDescent="0.2">
      <c r="A15" s="89">
        <v>358</v>
      </c>
      <c r="B15" s="89" t="s">
        <v>96</v>
      </c>
    </row>
    <row r="16" spans="1:2" ht="12.75" customHeight="1" x14ac:dyDescent="0.2">
      <c r="A16" s="89">
        <v>359</v>
      </c>
      <c r="B16" s="89" t="s">
        <v>97</v>
      </c>
    </row>
    <row r="17" spans="1:2" ht="12.75" customHeight="1" x14ac:dyDescent="0.2">
      <c r="A17" s="89">
        <v>360</v>
      </c>
      <c r="B17" s="89" t="s">
        <v>98</v>
      </c>
    </row>
    <row r="18" spans="1:2" ht="12.75" customHeight="1" x14ac:dyDescent="0.2">
      <c r="A18" s="89">
        <v>361</v>
      </c>
      <c r="B18" s="89" t="s">
        <v>99</v>
      </c>
    </row>
    <row r="19" spans="1:2" ht="12.75" customHeight="1" x14ac:dyDescent="0.2">
      <c r="A19" s="89">
        <v>362</v>
      </c>
      <c r="B19" s="89" t="s">
        <v>100</v>
      </c>
    </row>
    <row r="20" spans="1:2" ht="12.75" customHeight="1" x14ac:dyDescent="0.2">
      <c r="A20" s="89">
        <v>363</v>
      </c>
      <c r="B20" s="89" t="s">
        <v>101</v>
      </c>
    </row>
    <row r="21" spans="1:2" ht="12.75" customHeight="1" x14ac:dyDescent="0.2">
      <c r="A21" s="89">
        <v>364</v>
      </c>
      <c r="B21" s="89" t="s">
        <v>102</v>
      </c>
    </row>
    <row r="22" spans="1:2" ht="12.75" customHeight="1" x14ac:dyDescent="0.2">
      <c r="A22" s="89">
        <v>366</v>
      </c>
      <c r="B22" s="89" t="s">
        <v>103</v>
      </c>
    </row>
    <row r="23" spans="1:2" ht="12.75" customHeight="1" x14ac:dyDescent="0.2">
      <c r="A23" s="89">
        <v>368</v>
      </c>
      <c r="B23" s="89" t="s">
        <v>104</v>
      </c>
    </row>
    <row r="24" spans="1:2" ht="12.75" customHeight="1" x14ac:dyDescent="0.2">
      <c r="A24" s="89">
        <v>372</v>
      </c>
      <c r="B24" s="89" t="s">
        <v>105</v>
      </c>
    </row>
    <row r="25" spans="1:2" ht="12.75" customHeight="1" x14ac:dyDescent="0.2">
      <c r="A25" s="89">
        <v>373</v>
      </c>
      <c r="B25" s="89" t="s">
        <v>106</v>
      </c>
    </row>
    <row r="26" spans="1:2" ht="12.75" customHeight="1" x14ac:dyDescent="0.2">
      <c r="A26" s="89">
        <v>376</v>
      </c>
      <c r="B26" s="89" t="s">
        <v>107</v>
      </c>
    </row>
    <row r="27" spans="1:2" ht="12.75" customHeight="1" x14ac:dyDescent="0.2">
      <c r="A27" s="89">
        <v>377</v>
      </c>
      <c r="B27" s="89" t="s">
        <v>108</v>
      </c>
    </row>
    <row r="28" spans="1:2" ht="12.75" customHeight="1" x14ac:dyDescent="0.2">
      <c r="A28" s="89">
        <v>392</v>
      </c>
      <c r="B28" s="89" t="s">
        <v>109</v>
      </c>
    </row>
    <row r="29" spans="1:2" ht="12.75" customHeight="1" x14ac:dyDescent="0.2">
      <c r="A29" s="89">
        <v>394</v>
      </c>
      <c r="B29" s="89" t="s">
        <v>110</v>
      </c>
    </row>
    <row r="30" spans="1:2" ht="12.75" customHeight="1" x14ac:dyDescent="0.2">
      <c r="A30" s="89">
        <v>396</v>
      </c>
      <c r="B30" s="89" t="s">
        <v>111</v>
      </c>
    </row>
    <row r="31" spans="1:2" ht="12.75" customHeight="1" x14ac:dyDescent="0.2">
      <c r="A31" s="89">
        <v>398</v>
      </c>
      <c r="B31" s="89" t="s">
        <v>112</v>
      </c>
    </row>
    <row r="32" spans="1:2" ht="12.75" customHeight="1" x14ac:dyDescent="0.2">
      <c r="A32" s="89">
        <v>400</v>
      </c>
      <c r="B32" s="89" t="s">
        <v>113</v>
      </c>
    </row>
    <row r="33" spans="1:2" ht="12.75" customHeight="1" x14ac:dyDescent="0.2">
      <c r="A33" s="89">
        <v>408</v>
      </c>
      <c r="B33" s="89" t="s">
        <v>114</v>
      </c>
    </row>
    <row r="34" spans="1:2" ht="12.75" customHeight="1" x14ac:dyDescent="0.2">
      <c r="A34" s="89">
        <v>410</v>
      </c>
      <c r="B34" s="89" t="s">
        <v>115</v>
      </c>
    </row>
    <row r="35" spans="1:2" ht="12.75" customHeight="1" x14ac:dyDescent="0.2">
      <c r="A35" s="89">
        <v>412</v>
      </c>
      <c r="B35" s="89" t="s">
        <v>116</v>
      </c>
    </row>
    <row r="36" spans="1:2" ht="12.75" customHeight="1" x14ac:dyDescent="0.2">
      <c r="A36" s="89">
        <v>800</v>
      </c>
      <c r="B36" s="89" t="s">
        <v>117</v>
      </c>
    </row>
    <row r="37" spans="1:2" ht="12.75" customHeight="1" x14ac:dyDescent="0.2">
      <c r="A37" s="89">
        <v>801</v>
      </c>
      <c r="B37" s="89" t="s">
        <v>117</v>
      </c>
    </row>
    <row r="38" spans="1:2" ht="12.75" customHeight="1" x14ac:dyDescent="0.2">
      <c r="A38" s="89">
        <v>802</v>
      </c>
      <c r="B38" s="89" t="s">
        <v>118</v>
      </c>
    </row>
    <row r="39" spans="1:2" ht="12.75" customHeight="1" x14ac:dyDescent="0.2">
      <c r="A39" s="89">
        <v>809</v>
      </c>
      <c r="B39" s="89" t="s">
        <v>119</v>
      </c>
    </row>
    <row r="40" spans="1:2" ht="12.75" customHeight="1" x14ac:dyDescent="0.2">
      <c r="A40" s="89">
        <v>812</v>
      </c>
      <c r="B40" s="89" t="s">
        <v>120</v>
      </c>
    </row>
    <row r="41" spans="1:2" ht="12.75" customHeight="1" x14ac:dyDescent="0.2">
      <c r="A41" s="89">
        <v>820</v>
      </c>
      <c r="B41" s="89" t="s">
        <v>121</v>
      </c>
    </row>
    <row r="42" spans="1:2" ht="12.75" customHeight="1" x14ac:dyDescent="0.2">
      <c r="A42" s="89">
        <v>832</v>
      </c>
      <c r="B42" s="89" t="s">
        <v>122</v>
      </c>
    </row>
    <row r="43" spans="1:2" ht="12.75" customHeight="1" x14ac:dyDescent="0.2">
      <c r="A43" s="89">
        <v>860</v>
      </c>
      <c r="B43" s="89" t="s">
        <v>123</v>
      </c>
    </row>
    <row r="44" spans="1:2" ht="12.75" customHeight="1" x14ac:dyDescent="0.2">
      <c r="A44" s="89">
        <v>861</v>
      </c>
      <c r="B44" s="89" t="s">
        <v>124</v>
      </c>
    </row>
    <row r="45" spans="1:2" ht="12.75" customHeight="1" x14ac:dyDescent="0.2">
      <c r="A45" s="89">
        <v>862</v>
      </c>
      <c r="B45" s="89" t="s">
        <v>125</v>
      </c>
    </row>
    <row r="46" spans="1:2" ht="12.75" customHeight="1" x14ac:dyDescent="0.2">
      <c r="A46" s="89">
        <v>890</v>
      </c>
      <c r="B46" s="89" t="s">
        <v>126</v>
      </c>
    </row>
    <row r="47" spans="1:2" ht="12.75" customHeight="1" x14ac:dyDescent="0.2">
      <c r="A47" s="89">
        <v>0</v>
      </c>
      <c r="B47" s="89" t="s">
        <v>127</v>
      </c>
    </row>
    <row r="48" spans="1: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algorithmName="SHA-512" hashValue="h/HMhDhWFUYAbpJxFQjaxznskfYRNSGB+fUoJ2yTLEQ3wRhP3kev6cXs7Si2amWfck3F2xpYc0tCd25/V5c5Kw==" saltValue="5/KuoNTn5bmHcDmr1nbadQ==" spinCount="100000" sheet="1" objects="1" scenarios="1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Reimb. Front</vt:lpstr>
      <vt:lpstr>School Mileage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V. Owens</dc:creator>
  <cp:lastModifiedBy>Michelle V. Owens</cp:lastModifiedBy>
  <dcterms:created xsi:type="dcterms:W3CDTF">2024-03-01T00:00:15Z</dcterms:created>
  <dcterms:modified xsi:type="dcterms:W3CDTF">2025-01-08T15:00:33Z</dcterms:modified>
</cp:coreProperties>
</file>